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0950" firstSheet="1" activeTab="1"/>
  </bookViews>
  <sheets>
    <sheet name="汇总表(29)细分隶属(更新合同金额)" sheetId="1" r:id="rId1"/>
    <sheet name="表1" sheetId="6" r:id="rId2"/>
  </sheets>
  <definedNames>
    <definedName name="_xlnm._FilterDatabase" localSheetId="0" hidden="1">'汇总表(29)细分隶属(更新合同金额)'!$A$5:$AD$45</definedName>
    <definedName name="_xlnm.Print_Titles" localSheetId="1">表1!$2:$4</definedName>
    <definedName name="_xlnm.Print_Titles" localSheetId="0">'汇总表(29)细分隶属(更新合同金额)'!$4:5</definedName>
  </definedNames>
  <calcPr calcId="144525"/>
</workbook>
</file>

<file path=xl/sharedStrings.xml><?xml version="1.0" encoding="utf-8"?>
<sst xmlns="http://schemas.openxmlformats.org/spreadsheetml/2006/main" count="466" uniqueCount="255">
  <si>
    <t>附件</t>
  </si>
  <si>
    <t>2016年第一批天津市支持企业通过融资租赁加快装备改造升级项目资金计划汇总表</t>
  </si>
  <si>
    <t>单位：万元</t>
  </si>
  <si>
    <t>序号</t>
  </si>
  <si>
    <t>单位名称</t>
  </si>
  <si>
    <t>项目名称</t>
  </si>
  <si>
    <t>主要建设内容及建设规模</t>
  </si>
  <si>
    <t>项目
总投资</t>
  </si>
  <si>
    <t>其中设备
金额</t>
  </si>
  <si>
    <t>设备融资租赁合同金额
（区县报）</t>
  </si>
  <si>
    <t>设备融资租赁合同金额</t>
  </si>
  <si>
    <t>设 计 新 增 效 益</t>
  </si>
  <si>
    <t>是否通过评审</t>
  </si>
  <si>
    <t>是否制造业</t>
  </si>
  <si>
    <t>是否外资</t>
  </si>
  <si>
    <t>是否直租</t>
  </si>
  <si>
    <t>融资租赁合同签订时间</t>
  </si>
  <si>
    <t>设备购置时间</t>
  </si>
  <si>
    <t>建设地点</t>
  </si>
  <si>
    <t>起止时间</t>
  </si>
  <si>
    <t>签订合同的融资租赁公司</t>
  </si>
  <si>
    <t>隶属</t>
  </si>
  <si>
    <t>预计安排
资金总额</t>
  </si>
  <si>
    <t>本期安排金额</t>
  </si>
  <si>
    <t>行业</t>
  </si>
  <si>
    <t>设备数（台套）</t>
  </si>
  <si>
    <t>需研究项目</t>
  </si>
  <si>
    <t>科中小</t>
  </si>
  <si>
    <t>小巨人</t>
  </si>
  <si>
    <t>拟支持项目（29）</t>
  </si>
  <si>
    <t>销售收入</t>
  </si>
  <si>
    <t>利 润</t>
  </si>
  <si>
    <t>税 金</t>
  </si>
  <si>
    <t>合计</t>
  </si>
  <si>
    <t>滨海新区</t>
  </si>
  <si>
    <t>天津开发区精锐精密模具有限公司</t>
  </si>
  <si>
    <t>模具设备升级改造项目</t>
  </si>
  <si>
    <t>日本噜咕噜咕658共2台/日本牧野V33共1台/日本牧野3S共1台/日本牧野65S共1台/日本雅士达640共4台</t>
  </si>
  <si>
    <t>是</t>
  </si>
  <si>
    <t>否</t>
  </si>
  <si>
    <t>天津开发区第九大街80号丰华工业园二期2号</t>
  </si>
  <si>
    <t>2016.1-2017.12</t>
  </si>
  <si>
    <t>海格欧义艾姆（天津）电子有限公司</t>
  </si>
  <si>
    <t>PCBA板生产线技术改造项目</t>
  </si>
  <si>
    <t>购置电子生产线3条,包括10台贴片机，5台印刷机及其他设备共计64台，产品为汽车电子产品的PCBA板，年设计产量为260万块</t>
  </si>
  <si>
    <t>2016.5.24</t>
  </si>
  <si>
    <t>天津港保税区海滨十三路157号</t>
  </si>
  <si>
    <t>2016.6-2016.12</t>
  </si>
  <si>
    <t>远东宏信（天津）融资租赁有限公司</t>
  </si>
  <si>
    <t>东丽区</t>
  </si>
  <si>
    <t>天津市永昌焊丝有限公司</t>
  </si>
  <si>
    <t>高端特种焊丝产业升级改造</t>
  </si>
  <si>
    <t>购置直拔机、层绕机、气动打包机等设备110余台套，改造现有厂房，提高生产智能化水平，实现绿色低碳的发展。预计年新增气电立焊药芯焊丝、气体保护实心焊丝等高端特种焊丝6万吨</t>
  </si>
  <si>
    <t>东丽区   东丽经济技术开发区</t>
  </si>
  <si>
    <t>天津财信汇通融资租赁有限公司</t>
  </si>
  <si>
    <t>天津市腾华吸塑包装制品有限公司</t>
  </si>
  <si>
    <t>全自动吸塑包装制品成型设备改造项目</t>
  </si>
  <si>
    <t>购置K7816-3B全自动三工位成型机组及成型冲切堆叠模具、粉碎机、工业冷水机、空气压缩机等5台套，开发生产以PS、PP、PET等为原料的包装制品，预计年新增产值800万元以上</t>
  </si>
  <si>
    <t>2016.5.31</t>
  </si>
  <si>
    <t>东丽区   金桥街</t>
  </si>
  <si>
    <t>2016.6-2017.5</t>
  </si>
  <si>
    <t>台骏津国际租赁有限公司</t>
  </si>
  <si>
    <t>天津市宽达水产食品有限公司</t>
  </si>
  <si>
    <t>建设肉糜精深加工流水线项目</t>
  </si>
  <si>
    <t>购置全自动水煮生产线、全自动油炸生产线等肉糜精深加工设备36台、实验设备10台设备。项目建成后，可加速企业最新科技创新成果转化，年新增肉糜制品1.5万吨，新增销售收入2亿元</t>
  </si>
  <si>
    <t>2016.6.7</t>
  </si>
  <si>
    <t>东丽区   华明高新区</t>
  </si>
  <si>
    <t>2016.6-2017.6</t>
  </si>
  <si>
    <t>天物昌威国际融资租赁股份有限公司</t>
  </si>
  <si>
    <t>天津市精美特表面技术有限公司</t>
  </si>
  <si>
    <t>精美特新建注塑生产线项目</t>
  </si>
  <si>
    <t>完善表面处理产业链，引进全自动注塑设备、先进试验检测仪器等。项目建成后，年新增汽车注塑成型部件等产品生产能力300万件</t>
  </si>
  <si>
    <t>2016.6.13</t>
  </si>
  <si>
    <t>2016.6.14</t>
  </si>
  <si>
    <t>东丽区    新立街</t>
  </si>
  <si>
    <t>2016.5-2017.4</t>
  </si>
  <si>
    <t>其他</t>
  </si>
  <si>
    <t>天津成立航空技术有限公司</t>
  </si>
  <si>
    <t>航空航天发动机燃油喷嘴、喷油环研发生产项目</t>
  </si>
  <si>
    <t>通过融资租赁购进燃油总管试验器、立式加工中心、数控车床等多台生产设备，自筹资金购进相关配套设备，改造生产技术条件，实现年产航空航天发动机喷油环300台套、燃油总管10台套</t>
  </si>
  <si>
    <t>2016.5.15</t>
  </si>
  <si>
    <t>东丽区   航空商务区</t>
  </si>
  <si>
    <t>2016.3-2018.3</t>
  </si>
  <si>
    <t>合库金国际租赁有限公司</t>
  </si>
  <si>
    <t>西青区</t>
  </si>
  <si>
    <t>天津恒鸿鑫德机械有限公司</t>
  </si>
  <si>
    <t>非标零部件生产线技术改造</t>
  </si>
  <si>
    <t>购置卧式加工中心、机床、镗轴伸缩电机等设备。项目完工后，年产量增加8000件，达到17000件，公司产值预计将增加500万元，达到1800万元，预计利润将增加60万元，达到120万元，税金将增加50万元，达到80万元</t>
  </si>
  <si>
    <t>2016以后</t>
  </si>
  <si>
    <t>西青区中北工业园阜盛道30号</t>
  </si>
  <si>
    <t>2016.4-2016.12</t>
  </si>
  <si>
    <t>天津市华天世纪机械有限公司</t>
  </si>
  <si>
    <t>非标零件生产线技术改造</t>
  </si>
  <si>
    <t>主要购置了三坐标测量机、数控卧式加工中心等设备。项目完工后，以生产非标零件产品为主，预计产量增加500万件达到2600万件，产值增加2000万元达到6500万元</t>
  </si>
  <si>
    <t>2016.3-2016.12</t>
  </si>
  <si>
    <t>天津易盛泰精密部件有限公司</t>
  </si>
  <si>
    <t>手机精密部件生产线技术改造项目</t>
  </si>
  <si>
    <t>购置立式加工中心，生产手机精密部件，年产1000万件</t>
  </si>
  <si>
    <t>西青经济技术开发区</t>
  </si>
  <si>
    <t>2015.1-2015.12</t>
  </si>
  <si>
    <t>天津市捷威动力工业有限公司</t>
  </si>
  <si>
    <t>新能源汽车关键零部件—锂离子动力电池二期工程</t>
  </si>
  <si>
    <t xml:space="preserve">该项目占地面积17100平方米，建筑面积26432平方米。投资7250万元，建厂房26432平方米；投资35686万元，购置相关设备等。项目完成后，主要以生产三元高能量动力电池产品为主，预计年产量1亿Ah </t>
  </si>
  <si>
    <t>中外合资</t>
  </si>
  <si>
    <t>2015以前</t>
  </si>
  <si>
    <t>天津市西青汽车工业区开源路11号</t>
  </si>
  <si>
    <t>2015.5-2016.12</t>
  </si>
  <si>
    <t>北辰区</t>
  </si>
  <si>
    <t>天津市广山津达机械有限责任公司</t>
  </si>
  <si>
    <t>中低速磁浮列车部套项目</t>
  </si>
  <si>
    <t>租赁厂房1043平方米，购置数控立式车床、数控龙门铣加工中心SW-323等</t>
  </si>
  <si>
    <t>2016.4.6</t>
  </si>
  <si>
    <t>北辰区西堤头镇</t>
  </si>
  <si>
    <t>海通恒信国际租赁有限公司</t>
  </si>
  <si>
    <t>天津普越金属制品有限公司</t>
  </si>
  <si>
    <t>冲压、模具自动化设计研发</t>
  </si>
  <si>
    <t>引进国外先进技术，购置冲床160吨压力机2台，冲床200吨压力机2台，建设自动化生产线，增加模具研发制造团队</t>
  </si>
  <si>
    <t>2016.5.6</t>
  </si>
  <si>
    <t>2016.3.17
2016.5.6</t>
  </si>
  <si>
    <t>北辰区小淀镇</t>
  </si>
  <si>
    <t>2016.6-2018.1</t>
  </si>
  <si>
    <t>和运国际租赁有限公司天津分公司</t>
  </si>
  <si>
    <t>天津市泰鼎新飞金属加工有限公司</t>
  </si>
  <si>
    <t>年加工4000万个汽车轴承项目</t>
  </si>
  <si>
    <t>购买新数控车床，增加生产产能，同时提高生产加工能力</t>
  </si>
  <si>
    <r>
      <rPr>
        <sz val="12"/>
        <rFont val="宋体"/>
        <charset val="134"/>
      </rPr>
      <t>2</t>
    </r>
    <r>
      <rPr>
        <sz val="12"/>
        <rFont val="宋体"/>
        <charset val="134"/>
      </rPr>
      <t>016.2.2
2016.5.31</t>
    </r>
  </si>
  <si>
    <t>2016.7-2016.8</t>
  </si>
  <si>
    <t>仲津国际租赁有限公司</t>
  </si>
  <si>
    <t>天津金海兴业科技有限公司</t>
  </si>
  <si>
    <t>年产2000台套停车场管理系统、安防摄像器材等产品的设备升级改造</t>
  </si>
  <si>
    <t>建设车间、办公用房等总建筑面积12000平方米。购置设备：视频监控测试仪、安防监控系统测试仪等主要设备22台套</t>
  </si>
  <si>
    <t>天津医药医疗器械工业园</t>
  </si>
  <si>
    <t>2015.11-2016.11</t>
  </si>
  <si>
    <t>法兴（上海）融资租赁有限公司</t>
  </si>
  <si>
    <t>武清区</t>
  </si>
  <si>
    <t>天津瀚侨车体制造有限公司</t>
  </si>
  <si>
    <t>年产10万件汽车配件项目</t>
  </si>
  <si>
    <t>购置冲床、激光切割机、机械手等设备共计25台套</t>
  </si>
  <si>
    <t>天津市武清区开发区</t>
  </si>
  <si>
    <t>远东国际租赁有限公司
平安国际融资租赁有限公司</t>
  </si>
  <si>
    <t>天津东方兴泰工业科技股份有限公司</t>
  </si>
  <si>
    <t>年产4000万件钣金件项目</t>
  </si>
  <si>
    <t>购置高速冲床、冲压自动化装置、焊接自动化装置、在线检测装置等设备10台套，建设汽车零部件自动化生产线</t>
  </si>
  <si>
    <t>天津市武清区下朱庄街</t>
  </si>
  <si>
    <t>2015.6-2016.12</t>
  </si>
  <si>
    <t>远东国际租赁有限公司</t>
  </si>
  <si>
    <t>天津博顿电子有限公司</t>
  </si>
  <si>
    <t>年产150万套汽车用电子设备</t>
  </si>
  <si>
    <t>主要购置生产、研发设备</t>
  </si>
  <si>
    <t>天津市武清区徐官屯工业区</t>
  </si>
  <si>
    <t>2016.4-2017.12</t>
  </si>
  <si>
    <t>远东国际租赁有限公司
仲津国际租赁有限公司</t>
  </si>
  <si>
    <t>天津市康尔医疗器械有限公司</t>
  </si>
  <si>
    <t>锁定型金属接骨板钉系统产品扩能改造项目</t>
  </si>
  <si>
    <t>引进加工中心3台，纵切机床2台。项目达产后新增锁定型金属接骨板40000块/年，锁定螺钉60000枚/年</t>
  </si>
  <si>
    <t>2016.3.6</t>
  </si>
  <si>
    <t>天津市武清区大碱厂镇国泰道北侧</t>
  </si>
  <si>
    <t>2016.1-2017.5</t>
  </si>
  <si>
    <t>宝坻区</t>
  </si>
  <si>
    <t>天津宝涞精工集团股份有限公司　</t>
  </si>
  <si>
    <t>高端精密零部件生产线技术改造项目</t>
  </si>
  <si>
    <t>购置相关生数控龙门铣床、数控卧式镗铣加工中心、动柱动梁式龙门加工中心、数控插齿机、立式数控车床等生产设备</t>
  </si>
  <si>
    <t>2016.2.3</t>
  </si>
  <si>
    <t>宝坻区牛家牌镇产业功能区</t>
  </si>
  <si>
    <t xml:space="preserve">2016.4-2017.12 </t>
  </si>
  <si>
    <t>万向租赁有限公司</t>
  </si>
  <si>
    <t>静海区</t>
  </si>
  <si>
    <t>天津昊源吉高机械零部件有限公司</t>
  </si>
  <si>
    <t>监控器配件生产设备技术改造项目</t>
  </si>
  <si>
    <t>购置1套立式加工中心。年新增汽车零部件及监控器配件产量21.6万件</t>
  </si>
  <si>
    <t>天津市静海区双塘镇周家院村</t>
  </si>
  <si>
    <t>2016.4-2016.8</t>
  </si>
  <si>
    <t>天津市永康食品有限公司</t>
  </si>
  <si>
    <t>全自动甜筒烘焙设备技术改造项目</t>
  </si>
  <si>
    <t>进口1套全自动甜筒烘焙设备。年新增生产冰淇淋甜筒11000万支</t>
  </si>
  <si>
    <t>天津市静海经济开发区金海道10号</t>
  </si>
  <si>
    <t>2016.7-2017.5</t>
  </si>
  <si>
    <t>天津市全盈办公家具有限公司</t>
  </si>
  <si>
    <t>钢制办公家具生产设备技术改造项目</t>
  </si>
  <si>
    <t>厂区内新建成品库房600多平米，组装车间400多平米；购置安装数控折弯设备、数控激光切割机各1套；年新增生产钢制办公家具1.5万套</t>
  </si>
  <si>
    <t>天津市静海区大邱庄镇大屯村</t>
  </si>
  <si>
    <t>2015.12-2016.5</t>
  </si>
  <si>
    <t>宁河区</t>
  </si>
  <si>
    <t>天津津伦电子装备有限公司</t>
  </si>
  <si>
    <t>机械修理行业浸渗加工服务智能化工厂项目</t>
  </si>
  <si>
    <t>购置型号为JL/JS1000B的浸渗生产线1台套，项目建成后，年修理机械120万公斤</t>
  </si>
  <si>
    <t>2016.5.26</t>
  </si>
  <si>
    <t>天津市宁河县经济开发区十三纬路1号</t>
  </si>
  <si>
    <t>2016.5-2016.12</t>
  </si>
  <si>
    <t>天津宝信铸造股份有限公司</t>
  </si>
  <si>
    <t>汽车关键零部件生产研发</t>
  </si>
  <si>
    <t>扩大生产能力；开发新产品；组建技术工程中心。其中：机械加工设备1960万元；铸造加工设备2360万元；辅助设备300万元；实验室、检测中心和生产厂房建设2400万元</t>
  </si>
  <si>
    <t>2016.1.22</t>
  </si>
  <si>
    <t>天津市宁河区经济开发区南胡工业区宝信公司</t>
  </si>
  <si>
    <t>2015.10-2016.10</t>
  </si>
  <si>
    <t>平安国际融资租赁有限公司</t>
  </si>
  <si>
    <t>蓟  县</t>
  </si>
  <si>
    <t>佳菲（天津）运动器材股份有限公司</t>
  </si>
  <si>
    <t>铝合金自行车车架生产技术改造项目</t>
  </si>
  <si>
    <t>基础设施等土建工程500余平方米，引进铝合金固熔化热处理炉等设备416台套。项目达产后年产11万套铝合金车架</t>
  </si>
  <si>
    <t>2016.2.18</t>
  </si>
  <si>
    <t>蓟县尤古庄镇南朱庄村南</t>
  </si>
  <si>
    <t>2014.12-2016.12</t>
  </si>
  <si>
    <t>蓟县</t>
  </si>
  <si>
    <t>天津宏泰华凯科技有限公司</t>
  </si>
  <si>
    <t>年产3000万发工业雷管生产线项目</t>
  </si>
  <si>
    <t>建设年产3000万发工业雷管生产线，新增雷管自动装填线、机器人对焊生产线等各种装备共144台套，新增建筑建筑面积22700平方米</t>
  </si>
  <si>
    <t>2015.12.25</t>
  </si>
  <si>
    <t>蓟县罗庄子镇</t>
  </si>
  <si>
    <t>2014.6-2016.12</t>
  </si>
  <si>
    <t>南开区</t>
  </si>
  <si>
    <t>天津市中环自动化技术控制设备有限公司</t>
  </si>
  <si>
    <t>控制机柜与操作台的加工设备的升级</t>
  </si>
  <si>
    <t>改造升级控制机柜与操作台生产线，购买数控柔性冲切单元，提升智能化水平</t>
  </si>
  <si>
    <t>天津市南开区</t>
  </si>
  <si>
    <t>2016.3-2017.9</t>
  </si>
  <si>
    <t>天津海顺印业包装有限公司</t>
  </si>
  <si>
    <t>提升印刷生产智能化</t>
  </si>
  <si>
    <t>为实现车间生产智能化、高效率、低污染，高宝利必达五色胶印机、高宝利必达六色胶印机、全自动纸盒成型机、柯达计算机直接制版系统、全自动平压平模切压痕机、制袋机、分切机和翻纸机等设备</t>
  </si>
  <si>
    <t>2016.1-2017.2</t>
  </si>
  <si>
    <t>附件1</t>
  </si>
  <si>
    <r>
      <rPr>
        <sz val="18"/>
        <rFont val="Times New Roman"/>
        <charset val="134"/>
      </rPr>
      <t>2020</t>
    </r>
    <r>
      <rPr>
        <sz val="18"/>
        <rFont val="方正小标宋简体"/>
        <charset val="134"/>
      </rPr>
      <t>年下半年和</t>
    </r>
    <r>
      <rPr>
        <sz val="18"/>
        <rFont val="Times New Roman"/>
        <charset val="134"/>
      </rPr>
      <t>2021</t>
    </r>
    <r>
      <rPr>
        <sz val="18"/>
        <rFont val="方正小标宋简体"/>
        <charset val="134"/>
      </rPr>
      <t>年支持企业通过融资租赁加快装备改造升级专项资金预算汇总表（发有关区）</t>
    </r>
  </si>
  <si>
    <r>
      <rPr>
        <sz val="12"/>
        <rFont val="宋体"/>
        <charset val="134"/>
      </rPr>
      <t>单位：万元</t>
    </r>
  </si>
  <si>
    <t>所属区</t>
  </si>
  <si>
    <t>补贴金额</t>
  </si>
  <si>
    <r>
      <rPr>
        <b/>
        <sz val="12"/>
        <rFont val="宋体"/>
        <charset val="134"/>
      </rPr>
      <t>合</t>
    </r>
    <r>
      <rPr>
        <b/>
        <sz val="12"/>
        <rFont val="Times New Roman"/>
        <charset val="134"/>
      </rPr>
      <t xml:space="preserve">  </t>
    </r>
    <r>
      <rPr>
        <b/>
        <sz val="12"/>
        <rFont val="宋体"/>
        <charset val="134"/>
      </rPr>
      <t>计</t>
    </r>
  </si>
  <si>
    <t>小计</t>
  </si>
  <si>
    <t>天津宝涞精工集团股份有限公司</t>
  </si>
  <si>
    <t>年增产55000件机械零部件项目</t>
  </si>
  <si>
    <t>天津国安盟固利新材料科技股份有限公司</t>
  </si>
  <si>
    <t>年增产8000吨锂离子电池正极材料项目</t>
  </si>
  <si>
    <t>天津鑫凯建业科技有限公司</t>
  </si>
  <si>
    <t>年增产金刚石切削工具</t>
  </si>
  <si>
    <t>天津北玻玻璃工业技术有限公司</t>
  </si>
  <si>
    <t>高性能大版面安全节能结构玻璃产业化项目</t>
  </si>
  <si>
    <t>天津国安盟固利新能源有限公司</t>
  </si>
  <si>
    <r>
      <rPr>
        <sz val="12"/>
        <rFont val="宋体"/>
        <charset val="134"/>
      </rPr>
      <t>新建年产</t>
    </r>
    <r>
      <rPr>
        <sz val="12"/>
        <rFont val="Times New Roman"/>
        <charset val="134"/>
      </rPr>
      <t>3</t>
    </r>
    <r>
      <rPr>
        <sz val="12"/>
        <rFont val="宋体"/>
        <charset val="134"/>
      </rPr>
      <t>亿安时锂离子动力电池项目</t>
    </r>
  </si>
  <si>
    <r>
      <rPr>
        <sz val="12"/>
        <rFont val="Times New Roman"/>
        <charset val="134"/>
      </rPr>
      <t>PCBA</t>
    </r>
    <r>
      <rPr>
        <sz val="12"/>
        <rFont val="宋体"/>
        <charset val="134"/>
      </rPr>
      <t>板生产线技术改造项目</t>
    </r>
  </si>
  <si>
    <t>天津渝江压铸有限公司</t>
  </si>
  <si>
    <t>天津渝江压铸有限公司汽车关键零部件铝合金铸造项目（2017年第一批）</t>
  </si>
  <si>
    <r>
      <rPr>
        <sz val="12"/>
        <rFont val="宋体"/>
        <charset val="134"/>
      </rPr>
      <t>天津渝江压铸有限公司汽车关键零部件铝合金铸造项目（</t>
    </r>
    <r>
      <rPr>
        <sz val="12"/>
        <rFont val="Times New Roman"/>
        <charset val="134"/>
      </rPr>
      <t>2017</t>
    </r>
    <r>
      <rPr>
        <sz val="12"/>
        <rFont val="宋体"/>
        <charset val="134"/>
      </rPr>
      <t>年第二批）</t>
    </r>
  </si>
  <si>
    <t>天津博世丰通科技有限公司</t>
  </si>
  <si>
    <t>汽车零部件制造技术改造项目</t>
  </si>
  <si>
    <t>天津银隆新能源有限公司</t>
  </si>
  <si>
    <t>锂离子电池制造一期项目</t>
  </si>
  <si>
    <t>天津润成铁塔制造有限公司</t>
  </si>
  <si>
    <t>镀铬加工生产</t>
  </si>
  <si>
    <t>海纳川海拉（天津）车灯有限公司</t>
  </si>
  <si>
    <r>
      <rPr>
        <sz val="12"/>
        <rFont val="宋体"/>
        <charset val="134"/>
      </rPr>
      <t>年产</t>
    </r>
    <r>
      <rPr>
        <sz val="12"/>
        <rFont val="Times New Roman"/>
        <charset val="134"/>
      </rPr>
      <t>40</t>
    </r>
    <r>
      <rPr>
        <sz val="12"/>
        <rFont val="宋体"/>
        <charset val="134"/>
      </rPr>
      <t>万套汽车车灯</t>
    </r>
  </si>
  <si>
    <r>
      <rPr>
        <sz val="12"/>
        <rFont val="宋体"/>
        <charset val="134"/>
      </rPr>
      <t>天津海顺印业包装有限公司</t>
    </r>
  </si>
  <si>
    <t>天津创铭铝制品有限公司</t>
  </si>
  <si>
    <t>数控机床、铸造机等设备更新改造项目</t>
  </si>
  <si>
    <t>际华三五二二装具饰品有限公司</t>
  </si>
  <si>
    <t>高精度模具生产线自动化改造项目</t>
  </si>
  <si>
    <t>金属器皿自动化生产线改造项目</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</si>
</sst>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0.00_);[Red]\(0.00\)"/>
    <numFmt numFmtId="41" formatCode="_ * #,##0_ ;_ * \-#,##0_ ;_ * &quot;-&quot;_ ;_ @_ "/>
  </numFmts>
  <fonts count="42">
    <font>
      <sz val="12"/>
      <name val="宋体"/>
      <charset val="134"/>
    </font>
    <font>
      <sz val="12"/>
      <color rgb="FFFF0000"/>
      <name val="宋体"/>
      <charset val="134"/>
    </font>
    <font>
      <sz val="12"/>
      <name val="Times New Roman"/>
      <charset val="134"/>
    </font>
    <font>
      <sz val="14"/>
      <name val="黑体"/>
      <charset val="134"/>
    </font>
    <font>
      <sz val="18"/>
      <name val="Times New Roman"/>
      <charset val="134"/>
    </font>
    <font>
      <b/>
      <sz val="12"/>
      <name val="宋体"/>
      <charset val="134"/>
    </font>
    <font>
      <b/>
      <sz val="12"/>
      <name val="Times New Roman"/>
      <charset val="134"/>
    </font>
    <font>
      <sz val="9"/>
      <name val="仿宋_GB2312"/>
      <charset val="134"/>
    </font>
    <font>
      <b/>
      <sz val="14"/>
      <name val="宋体"/>
      <charset val="134"/>
    </font>
    <font>
      <sz val="9"/>
      <name val="宋体"/>
      <charset val="134"/>
    </font>
    <font>
      <b/>
      <sz val="9"/>
      <name val="宋体"/>
      <charset val="134"/>
    </font>
    <font>
      <sz val="16"/>
      <name val="黑体"/>
      <charset val="134"/>
    </font>
    <font>
      <sz val="20"/>
      <name val="方正小标宋简体"/>
      <charset val="134"/>
    </font>
    <font>
      <sz val="16"/>
      <name val="宋体"/>
      <charset val="134"/>
    </font>
    <font>
      <sz val="12"/>
      <color indexed="8"/>
      <name val="宋体"/>
      <charset val="134"/>
    </font>
    <font>
      <b/>
      <sz val="12"/>
      <color indexed="8"/>
      <name val="宋体"/>
      <charset val="134"/>
    </font>
    <font>
      <b/>
      <sz val="24"/>
      <name val="宋体"/>
      <charset val="134"/>
    </font>
    <font>
      <b/>
      <sz val="12"/>
      <color indexed="10"/>
      <name val="宋体"/>
      <charset val="134"/>
    </font>
    <font>
      <sz val="14"/>
      <name val="宋体"/>
      <charset val="134"/>
    </font>
    <font>
      <sz val="12"/>
      <color indexed="10"/>
      <name val="宋体"/>
      <charset val="134"/>
    </font>
    <font>
      <sz val="11"/>
      <color indexed="8"/>
      <name val="宋体"/>
      <charset val="134"/>
    </font>
    <font>
      <sz val="11"/>
      <color indexed="9"/>
      <name val="宋体"/>
      <charset val="134"/>
    </font>
    <font>
      <sz val="11"/>
      <color theme="1"/>
      <name val="宋体"/>
      <charset val="134"/>
      <scheme val="minor"/>
    </font>
    <font>
      <sz val="11"/>
      <color indexed="60"/>
      <name val="宋体"/>
      <charset val="134"/>
    </font>
    <font>
      <u/>
      <sz val="11"/>
      <color rgb="FF0000FF"/>
      <name val="宋体"/>
      <charset val="0"/>
      <scheme val="minor"/>
    </font>
    <font>
      <b/>
      <sz val="13"/>
      <color indexed="56"/>
      <name val="宋体"/>
      <charset val="134"/>
    </font>
    <font>
      <sz val="11"/>
      <color indexed="20"/>
      <name val="宋体"/>
      <charset val="134"/>
    </font>
    <font>
      <sz val="11"/>
      <color indexed="62"/>
      <name val="宋体"/>
      <charset val="134"/>
    </font>
    <font>
      <b/>
      <sz val="11"/>
      <color indexed="56"/>
      <name val="宋体"/>
      <charset val="134"/>
    </font>
    <font>
      <sz val="10"/>
      <name val="Arial"/>
      <charset val="134"/>
    </font>
    <font>
      <b/>
      <sz val="18"/>
      <color indexed="56"/>
      <name val="宋体"/>
      <charset val="134"/>
    </font>
    <font>
      <i/>
      <sz val="11"/>
      <color indexed="23"/>
      <name val="宋体"/>
      <charset val="134"/>
    </font>
    <font>
      <b/>
      <sz val="15"/>
      <color indexed="56"/>
      <name val="宋体"/>
      <charset val="134"/>
    </font>
    <font>
      <b/>
      <sz val="11"/>
      <color indexed="63"/>
      <name val="宋体"/>
      <charset val="134"/>
    </font>
    <font>
      <u/>
      <sz val="11"/>
      <color rgb="FF800080"/>
      <name val="宋体"/>
      <charset val="0"/>
      <scheme val="minor"/>
    </font>
    <font>
      <b/>
      <sz val="11"/>
      <color indexed="9"/>
      <name val="宋体"/>
      <charset val="134"/>
    </font>
    <font>
      <sz val="11"/>
      <color indexed="52"/>
      <name val="宋体"/>
      <charset val="134"/>
    </font>
    <font>
      <sz val="11"/>
      <color indexed="17"/>
      <name val="宋体"/>
      <charset val="134"/>
    </font>
    <font>
      <b/>
      <sz val="11"/>
      <color indexed="8"/>
      <name val="宋体"/>
      <charset val="134"/>
    </font>
    <font>
      <sz val="11"/>
      <color indexed="10"/>
      <name val="宋体"/>
      <charset val="134"/>
    </font>
    <font>
      <b/>
      <sz val="11"/>
      <color indexed="52"/>
      <name val="宋体"/>
      <charset val="134"/>
    </font>
    <font>
      <sz val="18"/>
      <name val="方正小标宋简体"/>
      <charset val="134"/>
    </font>
  </fonts>
  <fills count="24">
    <fill>
      <patternFill patternType="none"/>
    </fill>
    <fill>
      <patternFill patternType="gray125"/>
    </fill>
    <fill>
      <patternFill patternType="solid">
        <fgColor indexed="42"/>
        <bgColor indexed="64"/>
      </patternFill>
    </fill>
    <fill>
      <patternFill patternType="solid">
        <fgColor indexed="29"/>
        <bgColor indexed="64"/>
      </patternFill>
    </fill>
    <fill>
      <patternFill patternType="solid">
        <fgColor indexed="49"/>
        <bgColor indexed="64"/>
      </patternFill>
    </fill>
    <fill>
      <patternFill patternType="solid">
        <fgColor indexed="30"/>
        <bgColor indexed="64"/>
      </patternFill>
    </fill>
    <fill>
      <patternFill patternType="solid">
        <fgColor indexed="51"/>
        <bgColor indexed="64"/>
      </patternFill>
    </fill>
    <fill>
      <patternFill patternType="solid">
        <fgColor indexed="36"/>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45"/>
        <bgColor indexed="64"/>
      </patternFill>
    </fill>
    <fill>
      <patternFill patternType="solid">
        <fgColor indexed="47"/>
        <bgColor indexed="64"/>
      </patternFill>
    </fill>
    <fill>
      <patternFill patternType="solid">
        <fgColor indexed="11"/>
        <bgColor indexed="64"/>
      </patternFill>
    </fill>
    <fill>
      <patternFill patternType="solid">
        <fgColor indexed="10"/>
        <bgColor indexed="64"/>
      </patternFill>
    </fill>
    <fill>
      <patternFill patternType="solid">
        <fgColor indexed="52"/>
        <bgColor indexed="64"/>
      </patternFill>
    </fill>
    <fill>
      <patternFill patternType="solid">
        <fgColor indexed="57"/>
        <bgColor indexed="64"/>
      </patternFill>
    </fill>
    <fill>
      <patternFill patternType="solid">
        <fgColor indexed="31"/>
        <bgColor indexed="64"/>
      </patternFill>
    </fill>
    <fill>
      <patternFill patternType="solid">
        <fgColor indexed="62"/>
        <bgColor indexed="64"/>
      </patternFill>
    </fill>
    <fill>
      <patternFill patternType="solid">
        <fgColor indexed="26"/>
        <bgColor indexed="64"/>
      </patternFill>
    </fill>
    <fill>
      <patternFill patternType="solid">
        <fgColor indexed="22"/>
        <bgColor indexed="64"/>
      </patternFill>
    </fill>
    <fill>
      <patternFill patternType="solid">
        <fgColor indexed="53"/>
        <bgColor indexed="64"/>
      </patternFill>
    </fill>
    <fill>
      <patternFill patternType="solid">
        <fgColor indexed="55"/>
        <bgColor indexed="64"/>
      </patternFill>
    </fill>
    <fill>
      <patternFill patternType="solid">
        <fgColor indexed="27"/>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thin">
        <color auto="true"/>
      </bottom>
      <diagonal/>
    </border>
    <border>
      <left/>
      <right/>
      <top/>
      <bottom style="medium">
        <color indexed="62"/>
      </bottom>
      <diagonal/>
    </border>
    <border>
      <left style="thin">
        <color indexed="23"/>
      </left>
      <right style="thin">
        <color indexed="23"/>
      </right>
      <top style="thin">
        <color indexed="23"/>
      </top>
      <bottom style="thin">
        <color indexed="23"/>
      </bottom>
      <diagonal/>
    </border>
    <border>
      <left/>
      <right/>
      <top/>
      <bottom style="medium">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61">
    <xf numFmtId="0" fontId="0" fillId="0" borderId="0"/>
    <xf numFmtId="0" fontId="29" fillId="0" borderId="0"/>
    <xf numFmtId="0" fontId="0" fillId="0" borderId="0"/>
    <xf numFmtId="0" fontId="0" fillId="0" borderId="0"/>
    <xf numFmtId="0" fontId="20" fillId="0" borderId="0">
      <alignment vertical="center"/>
    </xf>
    <xf numFmtId="0" fontId="0" fillId="0" borderId="0"/>
    <xf numFmtId="0" fontId="0" fillId="0" borderId="0"/>
    <xf numFmtId="0" fontId="21" fillId="15"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33" fillId="20" borderId="10" applyNumberFormat="false" applyAlignment="false" applyProtection="false">
      <alignment vertical="center"/>
    </xf>
    <xf numFmtId="0" fontId="35" fillId="22" borderId="11" applyNumberFormat="false" applyAlignment="false" applyProtection="false">
      <alignment vertical="center"/>
    </xf>
    <xf numFmtId="0" fontId="26" fillId="11" borderId="0" applyNumberFormat="false" applyBorder="false" applyAlignment="false" applyProtection="false">
      <alignment vertical="center"/>
    </xf>
    <xf numFmtId="0" fontId="32" fillId="0" borderId="6"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25" fillId="0" borderId="6" applyNumberFormat="false" applyFill="false" applyAlignment="false" applyProtection="false">
      <alignment vertical="center"/>
    </xf>
    <xf numFmtId="0" fontId="20" fillId="9" borderId="0" applyNumberFormat="false" applyBorder="false" applyAlignment="false" applyProtection="false">
      <alignment vertical="center"/>
    </xf>
    <xf numFmtId="41" fontId="22" fillId="0" borderId="0" applyFont="false" applyFill="false" applyBorder="false" applyAlignment="false" applyProtection="false">
      <alignment vertical="center"/>
    </xf>
    <xf numFmtId="0" fontId="20" fillId="6"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1" fillId="4" borderId="0" applyNumberFormat="false" applyBorder="false" applyAlignment="false" applyProtection="false">
      <alignment vertical="center"/>
    </xf>
    <xf numFmtId="0" fontId="28" fillId="0" borderId="8" applyNumberFormat="false" applyFill="false" applyAlignment="false" applyProtection="false">
      <alignment vertical="center"/>
    </xf>
    <xf numFmtId="0" fontId="38" fillId="0" borderId="13" applyNumberFormat="false" applyFill="false" applyAlignment="false" applyProtection="false">
      <alignment vertical="center"/>
    </xf>
    <xf numFmtId="0" fontId="20" fillId="17" borderId="0" applyNumberFormat="false" applyBorder="false" applyAlignment="false" applyProtection="false">
      <alignment vertical="center"/>
    </xf>
    <xf numFmtId="0" fontId="0" fillId="0" borderId="0"/>
    <xf numFmtId="0" fontId="20" fillId="9"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43" fontId="22"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20" fillId="10" borderId="0" applyNumberFormat="false" applyBorder="false" applyAlignment="false" applyProtection="false">
      <alignment vertical="center"/>
    </xf>
    <xf numFmtId="0" fontId="0" fillId="0" borderId="0"/>
    <xf numFmtId="0" fontId="36" fillId="0" borderId="12" applyNumberFormat="false" applyFill="false" applyAlignment="false" applyProtection="false">
      <alignment vertical="center"/>
    </xf>
    <xf numFmtId="0" fontId="29" fillId="0" borderId="0"/>
    <xf numFmtId="0" fontId="28" fillId="0" borderId="0" applyNumberFormat="false" applyFill="false" applyBorder="false" applyAlignment="false" applyProtection="false">
      <alignment vertical="center"/>
    </xf>
    <xf numFmtId="0" fontId="20" fillId="11" borderId="0" applyNumberFormat="false" applyBorder="false" applyAlignment="false" applyProtection="false">
      <alignment vertical="center"/>
    </xf>
    <xf numFmtId="0" fontId="0" fillId="0" borderId="0">
      <alignment vertical="center"/>
    </xf>
    <xf numFmtId="42" fontId="22" fillId="0" borderId="0" applyFon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0" fillId="0" borderId="0"/>
    <xf numFmtId="0" fontId="20" fillId="3" borderId="0" applyNumberFormat="false" applyBorder="false" applyAlignment="false" applyProtection="false">
      <alignment vertical="center"/>
    </xf>
    <xf numFmtId="0" fontId="20" fillId="19" borderId="9" applyNumberFormat="false" applyFont="false" applyAlignment="false" applyProtection="false">
      <alignment vertical="center"/>
    </xf>
    <xf numFmtId="0" fontId="21" fillId="13" borderId="0" applyNumberFormat="false" applyBorder="false" applyAlignment="false" applyProtection="false">
      <alignment vertical="center"/>
    </xf>
    <xf numFmtId="0" fontId="37" fillId="2" borderId="0" applyNumberFormat="false" applyBorder="false" applyAlignment="false" applyProtection="false">
      <alignment vertical="center"/>
    </xf>
    <xf numFmtId="0" fontId="20" fillId="23" borderId="0" applyNumberFormat="false" applyBorder="false" applyAlignment="false" applyProtection="false">
      <alignment vertical="center"/>
    </xf>
    <xf numFmtId="0" fontId="23" fillId="8" borderId="0" applyNumberFormat="false" applyBorder="false" applyAlignment="false" applyProtection="false">
      <alignment vertical="center"/>
    </xf>
    <xf numFmtId="0" fontId="40" fillId="20" borderId="7" applyNumberFormat="false" applyAlignment="false" applyProtection="false">
      <alignment vertical="center"/>
    </xf>
    <xf numFmtId="0" fontId="21" fillId="18"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21" fillId="14"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9" fontId="22" fillId="0" borderId="0" applyFont="false" applyFill="false" applyBorder="false" applyAlignment="false" applyProtection="false">
      <alignment vertical="center"/>
    </xf>
    <xf numFmtId="0" fontId="21" fillId="3" borderId="0" applyNumberFormat="false" applyBorder="false" applyAlignment="false" applyProtection="false">
      <alignment vertical="center"/>
    </xf>
    <xf numFmtId="44" fontId="22" fillId="0" borderId="0" applyFont="false" applyFill="false" applyBorder="false" applyAlignment="false" applyProtection="false">
      <alignment vertical="center"/>
    </xf>
    <xf numFmtId="0" fontId="21" fillId="16" borderId="0" applyNumberFormat="false" applyBorder="false" applyAlignment="false" applyProtection="false">
      <alignment vertical="center"/>
    </xf>
    <xf numFmtId="0" fontId="20" fillId="2" borderId="0" applyNumberFormat="false" applyBorder="false" applyAlignment="false" applyProtection="false">
      <alignment vertical="center"/>
    </xf>
    <xf numFmtId="0" fontId="0" fillId="0" borderId="0"/>
    <xf numFmtId="0" fontId="27" fillId="12" borderId="7" applyNumberFormat="false" applyAlignment="false" applyProtection="false">
      <alignment vertical="center"/>
    </xf>
    <xf numFmtId="0" fontId="20" fillId="13"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0" fillId="10" borderId="0" applyNumberFormat="false" applyBorder="false" applyAlignment="false" applyProtection="false">
      <alignment vertical="center"/>
    </xf>
  </cellStyleXfs>
  <cellXfs count="97">
    <xf numFmtId="0" fontId="0" fillId="0" borderId="0" xfId="0"/>
    <xf numFmtId="0" fontId="0" fillId="0" borderId="0" xfId="0" applyAlignment="true">
      <alignment vertical="center"/>
    </xf>
    <xf numFmtId="0" fontId="1" fillId="0" borderId="0" xfId="0" applyFont="true" applyFill="true" applyAlignment="true">
      <alignment vertical="center"/>
    </xf>
    <xf numFmtId="0" fontId="0" fillId="0" borderId="0" xfId="0" applyFill="true" applyAlignment="true">
      <alignment vertical="center"/>
    </xf>
    <xf numFmtId="0" fontId="0" fillId="0" borderId="0" xfId="0" applyAlignment="true">
      <alignment horizontal="center"/>
    </xf>
    <xf numFmtId="0" fontId="2" fillId="0" borderId="0" xfId="0" applyFont="true" applyAlignment="true">
      <alignment horizontal="left"/>
    </xf>
    <xf numFmtId="0" fontId="2" fillId="0" borderId="0" xfId="0" applyFont="true" applyAlignment="true">
      <alignment horizontal="right"/>
    </xf>
    <xf numFmtId="0" fontId="3" fillId="0" borderId="0" xfId="0" applyFont="true"/>
    <xf numFmtId="0" fontId="4" fillId="0" borderId="0" xfId="0" applyFont="true" applyAlignment="true">
      <alignment horizontal="center" vertical="center" wrapText="true"/>
    </xf>
    <xf numFmtId="0" fontId="4" fillId="0" borderId="0" xfId="0" applyFont="true" applyAlignment="true">
      <alignment horizontal="center" vertical="center"/>
    </xf>
    <xf numFmtId="0" fontId="2" fillId="0" borderId="0" xfId="0" applyFont="true"/>
    <xf numFmtId="0" fontId="2" fillId="0" borderId="0" xfId="0" applyFont="true" applyAlignment="true">
      <alignment horizontal="center"/>
    </xf>
    <xf numFmtId="0" fontId="5" fillId="0" borderId="1" xfId="0" applyFont="true" applyBorder="true" applyAlignment="true">
      <alignment horizontal="center" vertical="center"/>
    </xf>
    <xf numFmtId="0" fontId="6" fillId="0" borderId="1" xfId="0" applyFont="true" applyBorder="true" applyAlignment="true">
      <alignment horizontal="center" vertical="center"/>
    </xf>
    <xf numFmtId="0" fontId="5" fillId="0" borderId="1" xfId="0" applyFont="true" applyBorder="true" applyAlignment="true">
      <alignment vertical="center"/>
    </xf>
    <xf numFmtId="0" fontId="5" fillId="0" borderId="1" xfId="0" applyFont="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0" fillId="0" borderId="1" xfId="0" applyFont="true" applyFill="true" applyBorder="true" applyAlignment="true">
      <alignment vertical="center" wrapText="true"/>
    </xf>
    <xf numFmtId="0" fontId="0" fillId="0" borderId="1" xfId="30" applyFont="true" applyFill="true" applyBorder="true" applyAlignment="true">
      <alignment horizontal="left" vertical="center" wrapText="true"/>
    </xf>
    <xf numFmtId="0" fontId="0" fillId="0" borderId="1" xfId="0" applyFont="true" applyFill="true" applyBorder="true" applyAlignment="true">
      <alignment horizontal="left" vertical="center" wrapText="true"/>
    </xf>
    <xf numFmtId="0" fontId="0" fillId="0" borderId="1" xfId="0" applyFont="true" applyFill="true" applyBorder="true" applyAlignment="true">
      <alignment vertical="center"/>
    </xf>
    <xf numFmtId="0" fontId="5" fillId="0" borderId="2"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2" fillId="0" borderId="1" xfId="0" applyFont="true" applyFill="true" applyBorder="true" applyAlignment="true">
      <alignment horizontal="left" vertical="center" wrapText="true"/>
    </xf>
    <xf numFmtId="0" fontId="0" fillId="0" borderId="1" xfId="0" applyFont="true" applyFill="true" applyBorder="true" applyAlignment="true">
      <alignment horizontal="center" vertical="center"/>
    </xf>
    <xf numFmtId="0" fontId="0" fillId="0" borderId="1" xfId="2" applyFont="true" applyFill="true" applyBorder="true" applyAlignment="true">
      <alignment horizontal="left" vertical="center" wrapText="true"/>
    </xf>
    <xf numFmtId="0" fontId="0" fillId="0" borderId="1" xfId="38" applyFont="true" applyFill="true" applyBorder="true" applyAlignment="true">
      <alignment horizontal="left" vertical="center" wrapText="true"/>
    </xf>
    <xf numFmtId="0" fontId="2" fillId="0" borderId="1" xfId="0" applyFont="true" applyFill="true" applyBorder="true" applyAlignment="true">
      <alignment vertical="center" wrapText="true"/>
    </xf>
    <xf numFmtId="0" fontId="0" fillId="0" borderId="1" xfId="4" applyFont="true" applyFill="true" applyBorder="true" applyAlignment="true">
      <alignment horizontal="left" vertical="center" wrapText="true"/>
    </xf>
    <xf numFmtId="0" fontId="0" fillId="0" borderId="2" xfId="0" applyFont="true" applyFill="true" applyBorder="true" applyAlignment="true">
      <alignment horizontal="left" vertical="center" wrapText="true"/>
    </xf>
    <xf numFmtId="0" fontId="5" fillId="0" borderId="4" xfId="0" applyFont="true" applyFill="true" applyBorder="true" applyAlignment="true">
      <alignment horizontal="center" vertical="center"/>
    </xf>
    <xf numFmtId="0" fontId="2" fillId="0" borderId="4" xfId="0" applyFont="true" applyFill="true" applyBorder="true" applyAlignment="true">
      <alignment horizontal="left" vertical="center" wrapText="true"/>
    </xf>
    <xf numFmtId="176" fontId="6" fillId="0" borderId="1" xfId="0" applyNumberFormat="true" applyFont="true" applyBorder="true" applyAlignment="true">
      <alignment horizontal="right" vertical="center" wrapText="true"/>
    </xf>
    <xf numFmtId="176" fontId="2" fillId="0" borderId="1" xfId="0" applyNumberFormat="true" applyFont="true" applyFill="true" applyBorder="true" applyAlignment="true">
      <alignment horizontal="right" vertical="center" wrapText="true"/>
    </xf>
    <xf numFmtId="176" fontId="6" fillId="0" borderId="1" xfId="0" applyNumberFormat="true" applyFont="true" applyFill="true" applyBorder="true" applyAlignment="true">
      <alignment horizontal="right" vertical="center" wrapText="true"/>
    </xf>
    <xf numFmtId="0" fontId="7" fillId="0" borderId="0" xfId="0" applyFont="true"/>
    <xf numFmtId="0" fontId="8" fillId="0" borderId="0" xfId="0" applyFont="true"/>
    <xf numFmtId="0" fontId="8" fillId="0" borderId="0" xfId="0" applyFont="true" applyAlignment="true">
      <alignment horizontal="center" vertical="center" wrapText="true"/>
    </xf>
    <xf numFmtId="0" fontId="5" fillId="0" borderId="0" xfId="0" applyFont="true" applyAlignment="true">
      <alignment horizontal="center" vertical="center" wrapText="true"/>
    </xf>
    <xf numFmtId="0" fontId="0" fillId="0" borderId="0" xfId="0" applyFont="true" applyFill="true" applyAlignment="true">
      <alignment horizontal="center" vertical="center" wrapText="true"/>
    </xf>
    <xf numFmtId="0" fontId="9" fillId="0" borderId="0" xfId="0" applyFont="true" applyAlignment="true">
      <alignment horizontal="center" vertical="center" wrapText="true"/>
    </xf>
    <xf numFmtId="0" fontId="10" fillId="0" borderId="0" xfId="0" applyFont="true" applyAlignment="true">
      <alignment horizontal="center" vertical="center" wrapText="true"/>
    </xf>
    <xf numFmtId="0" fontId="5" fillId="0" borderId="0" xfId="0" applyFont="true" applyFill="true" applyAlignment="true">
      <alignment horizontal="center" vertical="center" wrapText="true"/>
    </xf>
    <xf numFmtId="0" fontId="9" fillId="0" borderId="0" xfId="0" applyFont="true"/>
    <xf numFmtId="0" fontId="9" fillId="0" borderId="0" xfId="0" applyFont="true" applyAlignment="true">
      <alignment horizontal="center"/>
    </xf>
    <xf numFmtId="176" fontId="9" fillId="0" borderId="0" xfId="0" applyNumberFormat="true" applyFont="true" applyAlignment="true">
      <alignment horizontal="center"/>
    </xf>
    <xf numFmtId="177" fontId="9" fillId="0" borderId="0" xfId="0" applyNumberFormat="true" applyFont="true" applyAlignment="true">
      <alignment horizontal="center" vertical="center" wrapText="true"/>
    </xf>
    <xf numFmtId="0" fontId="9" fillId="0" borderId="0" xfId="0" applyFont="true" applyAlignment="true">
      <alignment horizontal="center" vertical="center"/>
    </xf>
    <xf numFmtId="0" fontId="11" fillId="0" borderId="0" xfId="0" applyFont="true" applyAlignment="true">
      <alignment horizontal="left" vertical="center"/>
    </xf>
    <xf numFmtId="0" fontId="12" fillId="0" borderId="0" xfId="0" applyFont="true" applyBorder="true" applyAlignment="true">
      <alignment horizontal="center" vertical="center"/>
    </xf>
    <xf numFmtId="0" fontId="0" fillId="0" borderId="5" xfId="0" applyBorder="true" applyAlignment="true">
      <alignment horizontal="center" vertical="center" wrapText="true"/>
    </xf>
    <xf numFmtId="0" fontId="0" fillId="0" borderId="5" xfId="0" applyFont="true" applyBorder="true" applyAlignment="true">
      <alignment horizontal="center" vertical="center" wrapText="true"/>
    </xf>
    <xf numFmtId="0" fontId="13" fillId="0" borderId="0" xfId="0" applyFont="true" applyBorder="true" applyAlignment="true">
      <alignment horizontal="center" vertical="center" wrapText="true"/>
    </xf>
    <xf numFmtId="0" fontId="0" fillId="0" borderId="1" xfId="0" applyFont="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4" fillId="0" borderId="1" xfId="0" applyFont="true" applyBorder="true" applyAlignment="true">
      <alignment horizontal="center" vertical="center" wrapText="true"/>
    </xf>
    <xf numFmtId="0" fontId="15" fillId="0" borderId="1" xfId="0" applyFont="true" applyBorder="true" applyAlignment="true">
      <alignment horizontal="center" vertical="center" wrapText="true"/>
    </xf>
    <xf numFmtId="0" fontId="16" fillId="0" borderId="0" xfId="0" applyFont="true" applyBorder="true" applyAlignment="true">
      <alignment horizontal="center" vertical="center" wrapText="true"/>
    </xf>
    <xf numFmtId="176" fontId="16" fillId="0" borderId="0" xfId="0" applyNumberFormat="true" applyFont="true" applyBorder="true" applyAlignment="true">
      <alignment horizontal="center" vertical="center" wrapText="true"/>
    </xf>
    <xf numFmtId="0" fontId="5" fillId="0" borderId="2" xfId="0" applyFont="true" applyBorder="true" applyAlignment="true">
      <alignment horizontal="center" vertical="center" wrapText="true"/>
    </xf>
    <xf numFmtId="176" fontId="17" fillId="0" borderId="1" xfId="0" applyNumberFormat="true" applyFont="true" applyBorder="true" applyAlignment="true">
      <alignment horizontal="center" vertical="center" wrapText="true"/>
    </xf>
    <xf numFmtId="0" fontId="5" fillId="0" borderId="4" xfId="0" applyFont="true" applyBorder="true" applyAlignment="true">
      <alignment horizontal="center" vertical="center" wrapText="true"/>
    </xf>
    <xf numFmtId="0" fontId="0" fillId="0" borderId="1" xfId="0" applyNumberFormat="true" applyFont="true" applyBorder="true" applyAlignment="true">
      <alignment horizontal="center" vertical="center" wrapText="true"/>
    </xf>
    <xf numFmtId="0" fontId="0" fillId="0" borderId="1" xfId="32" applyNumberFormat="true" applyFont="true" applyFill="true" applyBorder="true" applyAlignment="true">
      <alignment horizontal="center" vertical="center" wrapText="true"/>
    </xf>
    <xf numFmtId="176" fontId="0" fillId="0" borderId="1" xfId="32" applyNumberFormat="true" applyFont="true" applyFill="true" applyBorder="true" applyAlignment="true">
      <alignment horizontal="center" vertical="center" wrapText="true"/>
    </xf>
    <xf numFmtId="0" fontId="5" fillId="0" borderId="1" xfId="0" applyNumberFormat="true" applyFont="true" applyBorder="true" applyAlignment="true">
      <alignment horizontal="center" vertical="center" wrapText="true"/>
    </xf>
    <xf numFmtId="176" fontId="0" fillId="0" borderId="1" xfId="0" applyNumberFormat="true" applyFont="true" applyBorder="true" applyAlignment="true">
      <alignment horizontal="center" vertical="center" wrapText="true"/>
    </xf>
    <xf numFmtId="0" fontId="14" fillId="0" borderId="1" xfId="0" applyNumberFormat="true" applyFont="true" applyBorder="true" applyAlignment="true">
      <alignment horizontal="center" vertical="center" wrapText="true"/>
    </xf>
    <xf numFmtId="176" fontId="14" fillId="0" borderId="1" xfId="0" applyNumberFormat="true" applyFont="true" applyBorder="true" applyAlignment="true">
      <alignment horizontal="center" vertical="center" wrapText="true"/>
    </xf>
    <xf numFmtId="0" fontId="15" fillId="0" borderId="1" xfId="0" applyNumberFormat="true" applyFont="true" applyBorder="true" applyAlignment="true">
      <alignment horizontal="center" vertical="center" wrapText="true"/>
    </xf>
    <xf numFmtId="0" fontId="0" fillId="0" borderId="0" xfId="0" applyFont="true" applyBorder="true" applyAlignment="true">
      <alignment horizontal="center" vertical="center" wrapText="true"/>
    </xf>
    <xf numFmtId="0" fontId="17" fillId="0" borderId="2" xfId="0" applyFont="true" applyBorder="true" applyAlignment="true">
      <alignment horizontal="center" vertical="center" wrapText="true"/>
    </xf>
    <xf numFmtId="0" fontId="17" fillId="0" borderId="4" xfId="0" applyFont="true" applyBorder="true" applyAlignment="true">
      <alignment horizontal="center" vertical="center" wrapText="true"/>
    </xf>
    <xf numFmtId="0" fontId="7" fillId="0" borderId="0" xfId="0" applyFont="true" applyAlignment="true">
      <alignment horizontal="center"/>
    </xf>
    <xf numFmtId="177" fontId="18" fillId="0" borderId="5" xfId="0" applyNumberFormat="true" applyFont="true" applyBorder="true" applyAlignment="true">
      <alignment horizontal="center" vertical="center" wrapText="true"/>
    </xf>
    <xf numFmtId="0" fontId="19" fillId="0" borderId="1" xfId="32" applyNumberFormat="true" applyFont="true" applyFill="true" applyBorder="true" applyAlignment="true">
      <alignment horizontal="center" vertical="center" wrapText="true"/>
    </xf>
    <xf numFmtId="0" fontId="7" fillId="0" borderId="0" xfId="0" applyFont="true" applyAlignment="true">
      <alignment horizontal="center" vertical="center" wrapText="true"/>
    </xf>
    <xf numFmtId="177" fontId="7" fillId="0" borderId="0" xfId="0" applyNumberFormat="true" applyFont="true" applyAlignment="true">
      <alignment horizontal="center" vertical="center" wrapText="true"/>
    </xf>
    <xf numFmtId="177" fontId="12" fillId="0" borderId="0" xfId="0" applyNumberFormat="true" applyFont="true" applyBorder="true" applyAlignment="true">
      <alignment horizontal="center" vertical="center"/>
    </xf>
    <xf numFmtId="177" fontId="5" fillId="0" borderId="1" xfId="0" applyNumberFormat="true" applyFont="true" applyBorder="true" applyAlignment="true">
      <alignment horizontal="center" vertical="center" wrapText="true"/>
    </xf>
    <xf numFmtId="177" fontId="17" fillId="0" borderId="1" xfId="0" applyNumberFormat="true" applyFont="true" applyBorder="true" applyAlignment="true">
      <alignment horizontal="center" vertical="center" wrapText="true"/>
    </xf>
    <xf numFmtId="177" fontId="0" fillId="0" borderId="1" xfId="0" applyNumberFormat="true" applyBorder="true" applyAlignment="true">
      <alignment horizontal="center" vertical="center"/>
    </xf>
    <xf numFmtId="0" fontId="0" fillId="0" borderId="0" xfId="0" applyFont="true" applyAlignment="true">
      <alignment horizontal="center" vertical="center" wrapText="true"/>
    </xf>
    <xf numFmtId="0" fontId="19" fillId="0" borderId="0" xfId="0" applyFont="true" applyAlignment="true">
      <alignment horizontal="center" vertical="center" wrapText="true"/>
    </xf>
    <xf numFmtId="177" fontId="19" fillId="0" borderId="1" xfId="0" applyNumberFormat="true" applyFont="true" applyBorder="true" applyAlignment="true">
      <alignment horizontal="center" vertical="center"/>
    </xf>
    <xf numFmtId="0" fontId="17" fillId="0" borderId="0" xfId="0" applyFont="true" applyAlignment="true">
      <alignment horizontal="center" vertical="center" wrapText="true"/>
    </xf>
    <xf numFmtId="177" fontId="15" fillId="0" borderId="1" xfId="0" applyNumberFormat="true" applyFont="true" applyBorder="true" applyAlignment="true">
      <alignment horizontal="center" vertical="center" wrapText="true"/>
    </xf>
    <xf numFmtId="177" fontId="0" fillId="0" borderId="2" xfId="0" applyNumberFormat="true" applyBorder="true" applyAlignment="true">
      <alignment horizontal="center" vertical="center"/>
    </xf>
    <xf numFmtId="0" fontId="7" fillId="0" borderId="0" xfId="0" applyFont="true" applyAlignment="true">
      <alignment horizontal="center" vertical="center"/>
    </xf>
    <xf numFmtId="0" fontId="8" fillId="0" borderId="0" xfId="0" applyFont="true" applyAlignment="true">
      <alignment horizontal="center" vertical="center"/>
    </xf>
    <xf numFmtId="0" fontId="0" fillId="0" borderId="0" xfId="0" applyFill="true" applyAlignment="true">
      <alignment horizontal="center" vertical="center" wrapText="true"/>
    </xf>
    <xf numFmtId="0" fontId="0" fillId="0" borderId="1" xfId="0" applyFont="true" applyFill="true" applyBorder="true" applyAlignment="true">
      <alignment horizontal="center" vertical="center" wrapText="true"/>
    </xf>
    <xf numFmtId="0" fontId="9" fillId="0" borderId="1" xfId="0" applyFont="true" applyBorder="true" applyAlignment="true">
      <alignment horizontal="center" vertical="center" wrapText="true"/>
    </xf>
    <xf numFmtId="0" fontId="10" fillId="0" borderId="0" xfId="0" applyFont="true" applyBorder="true" applyAlignment="true">
      <alignment horizontal="center" vertical="center" wrapText="true"/>
    </xf>
  </cellXfs>
  <cellStyles count="61">
    <cellStyle name="常规" xfId="0" builtinId="0"/>
    <cellStyle name="样式 1" xfId="1"/>
    <cellStyle name="常规 6" xfId="2"/>
    <cellStyle name="常规 5" xfId="3"/>
    <cellStyle name="常规 4" xfId="4"/>
    <cellStyle name="常规 2 5" xfId="5"/>
    <cellStyle name="常规 2" xfId="6"/>
    <cellStyle name="60% - 强调文字颜色 6" xfId="7" builtinId="52"/>
    <cellStyle name="20% - 强调文字颜色 6" xfId="8" builtinId="50"/>
    <cellStyle name="输出" xfId="9" builtinId="21"/>
    <cellStyle name="检查单元格" xfId="10" builtinId="23"/>
    <cellStyle name="差" xfId="11" builtinId="27"/>
    <cellStyle name="标题 1" xfId="12" builtinId="16"/>
    <cellStyle name="解释性文本" xfId="13" builtinId="53"/>
    <cellStyle name="标题 2" xfId="14" builtinId="17"/>
    <cellStyle name="40% - 强调文字颜色 5" xfId="15" builtinId="47"/>
    <cellStyle name="千位分隔[0]" xfId="16" builtinId="6"/>
    <cellStyle name="40% - 强调文字颜色 6" xfId="17" builtinId="51"/>
    <cellStyle name="超链接" xfId="18" builtinId="8"/>
    <cellStyle name="强调文字颜色 5" xfId="19" builtinId="45"/>
    <cellStyle name="标题 3" xfId="20" builtinId="18"/>
    <cellStyle name="汇总" xfId="21" builtinId="25"/>
    <cellStyle name="20% - 强调文字颜色 1" xfId="22" builtinId="30"/>
    <cellStyle name="常规 7" xfId="23"/>
    <cellStyle name="40% - 强调文字颜色 1" xfId="24" builtinId="31"/>
    <cellStyle name="强调文字颜色 6" xfId="25" builtinId="49"/>
    <cellStyle name="千位分隔" xfId="26" builtinId="3"/>
    <cellStyle name="标题" xfId="27" builtinId="15"/>
    <cellStyle name="已访问的超链接" xfId="28" builtinId="9"/>
    <cellStyle name="40% - 强调文字颜色 4" xfId="29" builtinId="43"/>
    <cellStyle name="常规 3" xfId="30"/>
    <cellStyle name="链接单元格" xfId="31" builtinId="24"/>
    <cellStyle name="常规_2007年自治区企业挖潜改造资金项目计划表-尿素" xfId="32"/>
    <cellStyle name="标题 4" xfId="33" builtinId="19"/>
    <cellStyle name="20% - 强调文字颜色 2" xfId="34" builtinId="34"/>
    <cellStyle name="常规 10" xfId="35"/>
    <cellStyle name="货币[0]" xfId="36" builtinId="7"/>
    <cellStyle name="警告文本" xfId="37" builtinId="11"/>
    <cellStyle name="常规 8" xfId="38"/>
    <cellStyle name="40% - 强调文字颜色 2" xfId="39" builtinId="35"/>
    <cellStyle name="注释" xfId="40" builtinId="10"/>
    <cellStyle name="60% - 强调文字颜色 3" xfId="41" builtinId="40"/>
    <cellStyle name="好" xfId="42" builtinId="26"/>
    <cellStyle name="20% - 强调文字颜色 5" xfId="43" builtinId="46"/>
    <cellStyle name="适中" xfId="44" builtinId="28"/>
    <cellStyle name="计算" xfId="45" builtinId="22"/>
    <cellStyle name="强调文字颜色 1" xfId="46" builtinId="29"/>
    <cellStyle name="60% - 强调文字颜色 4" xfId="47" builtinId="44"/>
    <cellStyle name="60% - 强调文字颜色 1" xfId="48" builtinId="32"/>
    <cellStyle name="强调文字颜色 2" xfId="49" builtinId="33"/>
    <cellStyle name="60% - 强调文字颜色 5" xfId="50" builtinId="48"/>
    <cellStyle name="百分比" xfId="51" builtinId="5"/>
    <cellStyle name="60% - 强调文字颜色 2" xfId="52" builtinId="36"/>
    <cellStyle name="货币" xfId="53" builtinId="4"/>
    <cellStyle name="强调文字颜色 3" xfId="54" builtinId="37"/>
    <cellStyle name="20% - 强调文字颜色 3" xfId="55" builtinId="38"/>
    <cellStyle name="常规 9" xfId="56"/>
    <cellStyle name="输入" xfId="57" builtinId="20"/>
    <cellStyle name="40% - 强调文字颜色 3" xfId="58" builtinId="39"/>
    <cellStyle name="强调文字颜色 4" xfId="59" builtinId="41"/>
    <cellStyle name="20% - 强调文字颜色 4" xfId="60" builtinId="4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5"/>
  <sheetViews>
    <sheetView zoomScale="70" zoomScaleNormal="70" workbookViewId="0">
      <pane ySplit="5" topLeftCell="A6" activePane="bottomLeft" state="frozen"/>
      <selection/>
      <selection pane="bottomLeft" activeCell="H24" sqref="H24"/>
    </sheetView>
  </sheetViews>
  <sheetFormatPr defaultColWidth="9" defaultRowHeight="11.25"/>
  <cols>
    <col min="1" max="1" width="6.375" style="46" customWidth="true"/>
    <col min="2" max="3" width="17.25" style="46" customWidth="true"/>
    <col min="4" max="4" width="29" style="46" customWidth="true"/>
    <col min="5" max="5" width="11.25" style="47" customWidth="true"/>
    <col min="6" max="6" width="11.5" style="47" hidden="true" customWidth="true"/>
    <col min="7" max="7" width="12.625" style="47" hidden="true" customWidth="true"/>
    <col min="8" max="8" width="11.5" style="48" customWidth="true"/>
    <col min="9" max="9" width="9.75" style="47" customWidth="true"/>
    <col min="10" max="11" width="8" style="47" customWidth="true"/>
    <col min="12" max="15" width="6.75" style="47" hidden="true" customWidth="true"/>
    <col min="16" max="16" width="10.75" style="47" hidden="true" customWidth="true"/>
    <col min="17" max="17" width="10.25" style="47" hidden="true" customWidth="true"/>
    <col min="18" max="18" width="18.25" style="47" hidden="true" customWidth="true"/>
    <col min="19" max="19" width="8.75" style="47" customWidth="true"/>
    <col min="20" max="20" width="30.125" style="47" hidden="true" customWidth="true"/>
    <col min="21" max="21" width="9" style="43" hidden="true" customWidth="true"/>
    <col min="22" max="22" width="11" style="49" customWidth="true"/>
    <col min="23" max="23" width="9.875" style="49" hidden="true" customWidth="true"/>
    <col min="24" max="25" width="9" style="43" hidden="true" customWidth="true"/>
    <col min="26" max="26" width="10.25" style="50" hidden="true" customWidth="true"/>
    <col min="27" max="30" width="9" style="46" hidden="true" customWidth="true"/>
    <col min="31" max="31" width="9" style="46" customWidth="true"/>
    <col min="32" max="16384" width="9" style="46"/>
  </cols>
  <sheetData>
    <row r="1" s="38" customFormat="true" ht="28.15" customHeight="true" spans="1:26">
      <c r="A1" s="51" t="s">
        <v>0</v>
      </c>
      <c r="B1" s="51"/>
      <c r="C1" s="51"/>
      <c r="D1" s="51"/>
      <c r="E1" s="51"/>
      <c r="F1" s="51"/>
      <c r="G1" s="51"/>
      <c r="H1" s="51"/>
      <c r="I1" s="51"/>
      <c r="J1" s="51"/>
      <c r="K1" s="51"/>
      <c r="L1" s="51"/>
      <c r="M1" s="51"/>
      <c r="N1" s="51"/>
      <c r="O1" s="51"/>
      <c r="P1" s="51"/>
      <c r="Q1" s="51"/>
      <c r="R1" s="51"/>
      <c r="S1" s="76"/>
      <c r="T1" s="76"/>
      <c r="U1" s="79"/>
      <c r="V1" s="80"/>
      <c r="W1" s="80"/>
      <c r="X1" s="79"/>
      <c r="Y1" s="79"/>
      <c r="Z1" s="91"/>
    </row>
    <row r="2" s="39" customFormat="true" ht="31.15" customHeight="true" spans="1:26">
      <c r="A2" s="52" t="s">
        <v>1</v>
      </c>
      <c r="B2" s="52"/>
      <c r="C2" s="52"/>
      <c r="D2" s="52"/>
      <c r="E2" s="52"/>
      <c r="F2" s="52"/>
      <c r="G2" s="52"/>
      <c r="H2" s="52"/>
      <c r="I2" s="52"/>
      <c r="J2" s="52"/>
      <c r="K2" s="52"/>
      <c r="L2" s="52"/>
      <c r="M2" s="52"/>
      <c r="N2" s="52"/>
      <c r="O2" s="52"/>
      <c r="P2" s="52"/>
      <c r="Q2" s="52"/>
      <c r="R2" s="52"/>
      <c r="S2" s="52"/>
      <c r="T2" s="52"/>
      <c r="U2" s="52"/>
      <c r="V2" s="81"/>
      <c r="W2" s="81"/>
      <c r="X2" s="40"/>
      <c r="Y2" s="40"/>
      <c r="Z2" s="92"/>
    </row>
    <row r="3" s="40" customFormat="true" ht="33.6" customHeight="true" spans="1:23">
      <c r="A3" s="53"/>
      <c r="B3" s="54"/>
      <c r="C3" s="54"/>
      <c r="D3" s="55"/>
      <c r="E3" s="60"/>
      <c r="F3" s="60"/>
      <c r="G3" s="60"/>
      <c r="H3" s="61"/>
      <c r="I3" s="73"/>
      <c r="J3" s="73"/>
      <c r="K3" s="73"/>
      <c r="L3" s="73"/>
      <c r="M3" s="73"/>
      <c r="N3" s="73"/>
      <c r="O3" s="53" t="s">
        <v>2</v>
      </c>
      <c r="P3" s="54"/>
      <c r="Q3" s="54"/>
      <c r="R3" s="73"/>
      <c r="S3" s="77" t="s">
        <v>2</v>
      </c>
      <c r="T3" s="77"/>
      <c r="U3" s="77"/>
      <c r="V3" s="77"/>
      <c r="W3" s="77"/>
    </row>
    <row r="4" s="41" customFormat="true" ht="33" customHeight="true" spans="1:30">
      <c r="A4" s="15" t="s">
        <v>3</v>
      </c>
      <c r="B4" s="15" t="s">
        <v>4</v>
      </c>
      <c r="C4" s="15" t="s">
        <v>5</v>
      </c>
      <c r="D4" s="15" t="s">
        <v>6</v>
      </c>
      <c r="E4" s="15" t="s">
        <v>7</v>
      </c>
      <c r="F4" s="62" t="s">
        <v>8</v>
      </c>
      <c r="G4" s="15" t="s">
        <v>9</v>
      </c>
      <c r="H4" s="63" t="s">
        <v>10</v>
      </c>
      <c r="I4" s="15" t="s">
        <v>11</v>
      </c>
      <c r="J4" s="15"/>
      <c r="K4" s="15"/>
      <c r="L4" s="62" t="s">
        <v>12</v>
      </c>
      <c r="M4" s="74" t="s">
        <v>13</v>
      </c>
      <c r="N4" s="74" t="s">
        <v>14</v>
      </c>
      <c r="O4" s="74" t="s">
        <v>15</v>
      </c>
      <c r="P4" s="74" t="s">
        <v>16</v>
      </c>
      <c r="Q4" s="74" t="s">
        <v>17</v>
      </c>
      <c r="R4" s="15" t="s">
        <v>18</v>
      </c>
      <c r="S4" s="15" t="s">
        <v>19</v>
      </c>
      <c r="T4" s="15" t="s">
        <v>20</v>
      </c>
      <c r="U4" s="15" t="s">
        <v>21</v>
      </c>
      <c r="V4" s="82" t="s">
        <v>22</v>
      </c>
      <c r="W4" s="82" t="s">
        <v>23</v>
      </c>
      <c r="X4" s="41" t="s">
        <v>24</v>
      </c>
      <c r="Z4" s="41" t="s">
        <v>25</v>
      </c>
      <c r="AA4" s="41" t="s">
        <v>26</v>
      </c>
      <c r="AB4" s="41" t="s">
        <v>27</v>
      </c>
      <c r="AC4" s="41" t="s">
        <v>28</v>
      </c>
      <c r="AD4" s="41" t="s">
        <v>29</v>
      </c>
    </row>
    <row r="5" s="41" customFormat="true" ht="33" customHeight="true" spans="1:23">
      <c r="A5" s="15"/>
      <c r="B5" s="15"/>
      <c r="C5" s="15"/>
      <c r="D5" s="15"/>
      <c r="E5" s="15"/>
      <c r="F5" s="64"/>
      <c r="G5" s="15"/>
      <c r="H5" s="63"/>
      <c r="I5" s="15" t="s">
        <v>30</v>
      </c>
      <c r="J5" s="15" t="s">
        <v>31</v>
      </c>
      <c r="K5" s="15" t="s">
        <v>32</v>
      </c>
      <c r="L5" s="64"/>
      <c r="M5" s="75"/>
      <c r="N5" s="75"/>
      <c r="O5" s="75"/>
      <c r="P5" s="75"/>
      <c r="Q5" s="75"/>
      <c r="R5" s="15"/>
      <c r="S5" s="15"/>
      <c r="T5" s="15"/>
      <c r="U5" s="15"/>
      <c r="V5" s="82"/>
      <c r="W5" s="82"/>
    </row>
    <row r="6" s="41" customFormat="true" ht="30" customHeight="true" spans="1:23">
      <c r="A6" s="15"/>
      <c r="B6" s="15" t="s">
        <v>33</v>
      </c>
      <c r="C6" s="15">
        <f>C7+C10+C16+C21+C26+C31+C33+C37+C40+C43</f>
        <v>29</v>
      </c>
      <c r="D6" s="15"/>
      <c r="E6" s="15">
        <f t="shared" ref="E6:R6" si="0">E7+E10+E16+E21+E26+E31+E33+E37+E40+E43</f>
        <v>136768.3</v>
      </c>
      <c r="F6" s="15">
        <f t="shared" si="0"/>
        <v>107156.6</v>
      </c>
      <c r="G6" s="15">
        <f t="shared" si="0"/>
        <v>45598.16</v>
      </c>
      <c r="H6" s="63">
        <f t="shared" si="0"/>
        <v>49864.201821</v>
      </c>
      <c r="I6" s="15">
        <f t="shared" si="0"/>
        <v>292769</v>
      </c>
      <c r="J6" s="15">
        <f t="shared" si="0"/>
        <v>30747</v>
      </c>
      <c r="K6" s="15">
        <f t="shared" si="0"/>
        <v>17425</v>
      </c>
      <c r="L6" s="15">
        <f t="shared" si="0"/>
        <v>0</v>
      </c>
      <c r="M6" s="15">
        <f t="shared" si="0"/>
        <v>0</v>
      </c>
      <c r="N6" s="15">
        <f t="shared" si="0"/>
        <v>0</v>
      </c>
      <c r="O6" s="15">
        <f t="shared" si="0"/>
        <v>0</v>
      </c>
      <c r="P6" s="15">
        <f t="shared" si="0"/>
        <v>34278.1</v>
      </c>
      <c r="Q6" s="15">
        <f t="shared" si="0"/>
        <v>10080.4</v>
      </c>
      <c r="R6" s="15">
        <f t="shared" si="0"/>
        <v>0</v>
      </c>
      <c r="S6" s="15"/>
      <c r="T6" s="15">
        <f>T7+T10+T16+T21+T26+T31+T33+T37+T40+T43</f>
        <v>0</v>
      </c>
      <c r="U6" s="15">
        <f>U7+U10+U16+U21+U26+U31+U33+U37+U40+U43</f>
        <v>0</v>
      </c>
      <c r="V6" s="83">
        <f>V7+V10+V16+V21+V26+V31+V33+V37+V40+V43</f>
        <v>3265.96966560481</v>
      </c>
      <c r="W6" s="83">
        <f>W7+W10+W16+W21+W26+W31+W33+W37+W40+W43</f>
        <v>421.274565310907</v>
      </c>
    </row>
    <row r="7" s="41" customFormat="true" ht="30" customHeight="true" spans="1:23">
      <c r="A7" s="15"/>
      <c r="B7" s="15" t="s">
        <v>34</v>
      </c>
      <c r="C7" s="15">
        <v>2</v>
      </c>
      <c r="D7" s="15"/>
      <c r="E7" s="15">
        <f t="shared" ref="E7:R7" si="1">SUM(E8:E9)</f>
        <v>3184</v>
      </c>
      <c r="F7" s="15">
        <f t="shared" si="1"/>
        <v>3184</v>
      </c>
      <c r="G7" s="15">
        <f t="shared" si="1"/>
        <v>2248</v>
      </c>
      <c r="H7" s="63">
        <f t="shared" si="1"/>
        <v>2406.2131</v>
      </c>
      <c r="I7" s="15">
        <f t="shared" si="1"/>
        <v>4000</v>
      </c>
      <c r="J7" s="15">
        <f t="shared" si="1"/>
        <v>1150</v>
      </c>
      <c r="K7" s="15">
        <f t="shared" si="1"/>
        <v>585</v>
      </c>
      <c r="L7" s="15">
        <f t="shared" si="1"/>
        <v>0</v>
      </c>
      <c r="M7" s="15">
        <f t="shared" si="1"/>
        <v>0</v>
      </c>
      <c r="N7" s="15">
        <f t="shared" si="1"/>
        <v>0</v>
      </c>
      <c r="O7" s="15">
        <f t="shared" si="1"/>
        <v>0</v>
      </c>
      <c r="P7" s="15">
        <f t="shared" si="1"/>
        <v>4032.7</v>
      </c>
      <c r="Q7" s="15">
        <f t="shared" si="1"/>
        <v>2016.1</v>
      </c>
      <c r="R7" s="15">
        <f t="shared" si="1"/>
        <v>0</v>
      </c>
      <c r="S7" s="15"/>
      <c r="T7" s="15">
        <f>SUM(T8:T9)</f>
        <v>0</v>
      </c>
      <c r="U7" s="15">
        <f>SUM(U8:U9)</f>
        <v>0</v>
      </c>
      <c r="V7" s="82">
        <f>SUM(V8:V9)</f>
        <v>119.890907188518</v>
      </c>
      <c r="W7" s="82">
        <f>SUM(W8:W9)</f>
        <v>9.24465287083333</v>
      </c>
    </row>
    <row r="8" s="42" customFormat="true" ht="66.6" customHeight="true" spans="1:30">
      <c r="A8" s="15">
        <v>1</v>
      </c>
      <c r="B8" s="56" t="s">
        <v>35</v>
      </c>
      <c r="C8" s="56" t="s">
        <v>36</v>
      </c>
      <c r="D8" s="57" t="s">
        <v>37</v>
      </c>
      <c r="E8" s="65">
        <v>600</v>
      </c>
      <c r="F8" s="66">
        <v>600</v>
      </c>
      <c r="G8" s="66">
        <v>600</v>
      </c>
      <c r="H8" s="67">
        <v>656.64</v>
      </c>
      <c r="I8" s="66">
        <v>1000</v>
      </c>
      <c r="J8" s="66">
        <v>200</v>
      </c>
      <c r="K8" s="66">
        <v>85</v>
      </c>
      <c r="L8" s="66"/>
      <c r="M8" s="66" t="s">
        <v>38</v>
      </c>
      <c r="N8" s="66" t="s">
        <v>39</v>
      </c>
      <c r="O8" s="66" t="s">
        <v>38</v>
      </c>
      <c r="P8" s="66">
        <v>2016.1</v>
      </c>
      <c r="Q8" s="66">
        <v>2016.1</v>
      </c>
      <c r="R8" s="66" t="s">
        <v>40</v>
      </c>
      <c r="S8" s="66" t="s">
        <v>41</v>
      </c>
      <c r="T8" s="66"/>
      <c r="U8" s="65" t="s">
        <v>34</v>
      </c>
      <c r="V8" s="84">
        <v>25.8744707833333</v>
      </c>
      <c r="W8" s="84">
        <v>9.24465287083333</v>
      </c>
      <c r="X8" s="85">
        <v>31</v>
      </c>
      <c r="Y8" s="85">
        <v>1</v>
      </c>
      <c r="Z8" s="85">
        <v>9</v>
      </c>
      <c r="AB8" s="93" t="s">
        <v>38</v>
      </c>
      <c r="AC8" s="93" t="s">
        <v>38</v>
      </c>
      <c r="AD8" s="42">
        <v>1</v>
      </c>
    </row>
    <row r="9" s="43" customFormat="true" ht="77.45" customHeight="true" spans="1:30">
      <c r="A9" s="15">
        <v>2</v>
      </c>
      <c r="B9" s="56" t="s">
        <v>42</v>
      </c>
      <c r="C9" s="56" t="s">
        <v>43</v>
      </c>
      <c r="D9" s="56" t="s">
        <v>44</v>
      </c>
      <c r="E9" s="65">
        <v>2584</v>
      </c>
      <c r="F9" s="65">
        <v>2584</v>
      </c>
      <c r="G9" s="66">
        <v>1648</v>
      </c>
      <c r="H9" s="67">
        <v>1749.5731</v>
      </c>
      <c r="I9" s="66">
        <v>3000</v>
      </c>
      <c r="J9" s="66">
        <v>950</v>
      </c>
      <c r="K9" s="66">
        <v>500</v>
      </c>
      <c r="L9" s="66"/>
      <c r="M9" s="66" t="s">
        <v>38</v>
      </c>
      <c r="N9" s="66" t="s">
        <v>39</v>
      </c>
      <c r="O9" s="66" t="s">
        <v>38</v>
      </c>
      <c r="P9" s="66">
        <v>2016.6</v>
      </c>
      <c r="Q9" s="66" t="s">
        <v>45</v>
      </c>
      <c r="R9" s="66" t="s">
        <v>46</v>
      </c>
      <c r="S9" s="78" t="s">
        <v>47</v>
      </c>
      <c r="T9" s="66" t="s">
        <v>48</v>
      </c>
      <c r="U9" s="65" t="s">
        <v>34</v>
      </c>
      <c r="V9" s="84">
        <v>94.0164364051844</v>
      </c>
      <c r="W9" s="84">
        <v>0</v>
      </c>
      <c r="X9" s="85">
        <v>40</v>
      </c>
      <c r="Y9" s="85">
        <v>1</v>
      </c>
      <c r="Z9" s="42">
        <v>64</v>
      </c>
      <c r="AA9" s="42"/>
      <c r="AB9" s="94" t="s">
        <v>38</v>
      </c>
      <c r="AC9" s="94" t="s">
        <v>38</v>
      </c>
      <c r="AD9" s="43">
        <v>1</v>
      </c>
    </row>
    <row r="10" s="44" customFormat="true" ht="30" customHeight="true" spans="1:29">
      <c r="A10" s="15"/>
      <c r="B10" s="15" t="s">
        <v>49</v>
      </c>
      <c r="C10" s="15">
        <v>5</v>
      </c>
      <c r="D10" s="56"/>
      <c r="E10" s="68">
        <f t="shared" ref="E10:R10" si="2">SUM(E11:E15)</f>
        <v>10794</v>
      </c>
      <c r="F10" s="68">
        <f t="shared" si="2"/>
        <v>10214.3</v>
      </c>
      <c r="G10" s="68">
        <f t="shared" si="2"/>
        <v>5838</v>
      </c>
      <c r="H10" s="63">
        <f t="shared" si="2"/>
        <v>6381.116392</v>
      </c>
      <c r="I10" s="68">
        <f t="shared" si="2"/>
        <v>62800</v>
      </c>
      <c r="J10" s="68">
        <f t="shared" si="2"/>
        <v>4840</v>
      </c>
      <c r="K10" s="68">
        <f t="shared" si="2"/>
        <v>2540</v>
      </c>
      <c r="L10" s="65">
        <f t="shared" si="2"/>
        <v>0</v>
      </c>
      <c r="M10" s="65">
        <f t="shared" si="2"/>
        <v>0</v>
      </c>
      <c r="N10" s="65">
        <f t="shared" si="2"/>
        <v>0</v>
      </c>
      <c r="O10" s="65">
        <f t="shared" si="2"/>
        <v>0</v>
      </c>
      <c r="P10" s="65">
        <f t="shared" si="2"/>
        <v>2016.6</v>
      </c>
      <c r="Q10" s="65">
        <f t="shared" si="2"/>
        <v>2016.6</v>
      </c>
      <c r="R10" s="65">
        <f t="shared" si="2"/>
        <v>0</v>
      </c>
      <c r="S10" s="65"/>
      <c r="T10" s="65">
        <f>SUM(T11:T15)</f>
        <v>0</v>
      </c>
      <c r="U10" s="65">
        <f>SUM(U11:U15)</f>
        <v>0</v>
      </c>
      <c r="V10" s="82">
        <f>SUM(V11:V15)</f>
        <v>435.619222383333</v>
      </c>
      <c r="W10" s="82">
        <f>SUM(W11:W15)</f>
        <v>2.36768518333333</v>
      </c>
      <c r="X10" s="41"/>
      <c r="Y10" s="41"/>
      <c r="Z10" s="45"/>
      <c r="AA10" s="45"/>
      <c r="AB10" s="17"/>
      <c r="AC10" s="17"/>
    </row>
    <row r="11" s="43" customFormat="true" ht="105.6" customHeight="true" spans="1:30">
      <c r="A11" s="15">
        <v>3</v>
      </c>
      <c r="B11" s="56" t="s">
        <v>50</v>
      </c>
      <c r="C11" s="56" t="s">
        <v>51</v>
      </c>
      <c r="D11" s="56" t="s">
        <v>52</v>
      </c>
      <c r="E11" s="65">
        <v>5215</v>
      </c>
      <c r="F11" s="66">
        <v>5015</v>
      </c>
      <c r="G11" s="66">
        <v>1500</v>
      </c>
      <c r="H11" s="67">
        <v>1583.19</v>
      </c>
      <c r="I11" s="66">
        <v>30000</v>
      </c>
      <c r="J11" s="66">
        <v>2600</v>
      </c>
      <c r="K11" s="66">
        <v>900</v>
      </c>
      <c r="L11" s="66"/>
      <c r="M11" s="66" t="s">
        <v>38</v>
      </c>
      <c r="N11" s="66" t="s">
        <v>39</v>
      </c>
      <c r="O11" s="66" t="s">
        <v>38</v>
      </c>
      <c r="P11" s="66">
        <v>2016.6</v>
      </c>
      <c r="Q11" s="66">
        <v>2016.6</v>
      </c>
      <c r="R11" s="66" t="s">
        <v>53</v>
      </c>
      <c r="S11" s="66" t="s">
        <v>41</v>
      </c>
      <c r="T11" s="66" t="s">
        <v>54</v>
      </c>
      <c r="U11" s="65" t="s">
        <v>49</v>
      </c>
      <c r="V11" s="84">
        <v>73.75</v>
      </c>
      <c r="W11" s="84">
        <v>0</v>
      </c>
      <c r="X11" s="86">
        <v>31</v>
      </c>
      <c r="Y11" s="85">
        <v>2</v>
      </c>
      <c r="Z11" s="85">
        <v>110</v>
      </c>
      <c r="AB11" s="95" t="s">
        <v>38</v>
      </c>
      <c r="AC11" s="95" t="s">
        <v>38</v>
      </c>
      <c r="AD11" s="43">
        <v>1</v>
      </c>
    </row>
    <row r="12" s="43" customFormat="true" ht="103.9" customHeight="true" spans="1:30">
      <c r="A12" s="15">
        <v>4</v>
      </c>
      <c r="B12" s="56" t="s">
        <v>55</v>
      </c>
      <c r="C12" s="56" t="s">
        <v>56</v>
      </c>
      <c r="D12" s="56" t="s">
        <v>57</v>
      </c>
      <c r="E12" s="65">
        <v>500</v>
      </c>
      <c r="F12" s="66">
        <v>468</v>
      </c>
      <c r="G12" s="66">
        <v>228</v>
      </c>
      <c r="H12" s="67">
        <v>248.4048</v>
      </c>
      <c r="I12" s="66">
        <v>800</v>
      </c>
      <c r="J12" s="66">
        <v>60</v>
      </c>
      <c r="K12" s="66">
        <v>20</v>
      </c>
      <c r="L12" s="66"/>
      <c r="M12" s="66" t="s">
        <v>38</v>
      </c>
      <c r="N12" s="66" t="s">
        <v>39</v>
      </c>
      <c r="O12" s="66" t="s">
        <v>38</v>
      </c>
      <c r="P12" s="66" t="s">
        <v>58</v>
      </c>
      <c r="Q12" s="66" t="s">
        <v>58</v>
      </c>
      <c r="R12" s="66" t="s">
        <v>59</v>
      </c>
      <c r="S12" s="66" t="s">
        <v>60</v>
      </c>
      <c r="T12" s="66" t="s">
        <v>61</v>
      </c>
      <c r="U12" s="65" t="s">
        <v>49</v>
      </c>
      <c r="V12" s="84">
        <v>8.53125</v>
      </c>
      <c r="W12" s="84">
        <v>0.6825</v>
      </c>
      <c r="X12" s="85">
        <v>71</v>
      </c>
      <c r="Y12" s="85">
        <v>2</v>
      </c>
      <c r="Z12" s="85">
        <v>5</v>
      </c>
      <c r="AB12" s="43" t="s">
        <v>38</v>
      </c>
      <c r="AC12" s="43" t="s">
        <v>38</v>
      </c>
      <c r="AD12" s="43">
        <v>1</v>
      </c>
    </row>
    <row r="13" s="43" customFormat="true" ht="93.6" customHeight="true" spans="1:30">
      <c r="A13" s="15">
        <v>5</v>
      </c>
      <c r="B13" s="56" t="s">
        <v>62</v>
      </c>
      <c r="C13" s="56" t="s">
        <v>63</v>
      </c>
      <c r="D13" s="56" t="s">
        <v>64</v>
      </c>
      <c r="E13" s="65">
        <v>1079</v>
      </c>
      <c r="F13" s="66">
        <v>1079</v>
      </c>
      <c r="G13" s="66">
        <v>590</v>
      </c>
      <c r="H13" s="67">
        <v>629.672592</v>
      </c>
      <c r="I13" s="66">
        <v>20000</v>
      </c>
      <c r="J13" s="66">
        <v>980</v>
      </c>
      <c r="K13" s="66">
        <v>520</v>
      </c>
      <c r="L13" s="66"/>
      <c r="M13" s="66" t="s">
        <v>38</v>
      </c>
      <c r="N13" s="66" t="s">
        <v>39</v>
      </c>
      <c r="O13" s="66" t="s">
        <v>38</v>
      </c>
      <c r="P13" s="66" t="s">
        <v>65</v>
      </c>
      <c r="Q13" s="66" t="s">
        <v>65</v>
      </c>
      <c r="R13" s="66" t="s">
        <v>66</v>
      </c>
      <c r="S13" s="66" t="s">
        <v>67</v>
      </c>
      <c r="T13" s="66" t="s">
        <v>68</v>
      </c>
      <c r="U13" s="65" t="s">
        <v>49</v>
      </c>
      <c r="V13" s="84">
        <v>34.44963865</v>
      </c>
      <c r="W13" s="84">
        <v>0</v>
      </c>
      <c r="X13" s="85">
        <v>71</v>
      </c>
      <c r="Y13" s="85">
        <v>2</v>
      </c>
      <c r="Z13" s="85">
        <v>46</v>
      </c>
      <c r="AB13" s="95" t="s">
        <v>38</v>
      </c>
      <c r="AC13" s="95" t="s">
        <v>38</v>
      </c>
      <c r="AD13" s="43">
        <v>1</v>
      </c>
    </row>
    <row r="14" s="43" customFormat="true" ht="78.6" customHeight="true" spans="1:30">
      <c r="A14" s="15">
        <v>6</v>
      </c>
      <c r="B14" s="56" t="s">
        <v>69</v>
      </c>
      <c r="C14" s="56" t="s">
        <v>70</v>
      </c>
      <c r="D14" s="56" t="s">
        <v>71</v>
      </c>
      <c r="E14" s="65">
        <v>3000</v>
      </c>
      <c r="F14" s="66">
        <v>3000</v>
      </c>
      <c r="G14" s="66">
        <v>3000</v>
      </c>
      <c r="H14" s="67">
        <v>3300.46</v>
      </c>
      <c r="I14" s="66">
        <v>10000</v>
      </c>
      <c r="J14" s="66">
        <v>1000</v>
      </c>
      <c r="K14" s="66">
        <v>1000</v>
      </c>
      <c r="L14" s="66"/>
      <c r="M14" s="66" t="s">
        <v>38</v>
      </c>
      <c r="N14" s="66" t="s">
        <v>39</v>
      </c>
      <c r="O14" s="66" t="s">
        <v>38</v>
      </c>
      <c r="P14" s="66" t="s">
        <v>72</v>
      </c>
      <c r="Q14" s="66" t="s">
        <v>73</v>
      </c>
      <c r="R14" s="66" t="s">
        <v>74</v>
      </c>
      <c r="S14" s="66" t="s">
        <v>75</v>
      </c>
      <c r="T14" s="66" t="s">
        <v>76</v>
      </c>
      <c r="U14" s="65" t="s">
        <v>49</v>
      </c>
      <c r="V14" s="87">
        <v>288.555</v>
      </c>
      <c r="W14" s="84">
        <v>0</v>
      </c>
      <c r="X14" s="85">
        <v>32</v>
      </c>
      <c r="Y14" s="85">
        <v>2</v>
      </c>
      <c r="Z14" s="85">
        <v>26</v>
      </c>
      <c r="AB14" s="43" t="s">
        <v>38</v>
      </c>
      <c r="AC14" s="43" t="s">
        <v>38</v>
      </c>
      <c r="AD14" s="43">
        <v>1</v>
      </c>
    </row>
    <row r="15" s="43" customFormat="true" ht="97.9" customHeight="true" spans="1:30">
      <c r="A15" s="15">
        <v>7</v>
      </c>
      <c r="B15" s="56" t="s">
        <v>77</v>
      </c>
      <c r="C15" s="56" t="s">
        <v>78</v>
      </c>
      <c r="D15" s="56" t="s">
        <v>79</v>
      </c>
      <c r="E15" s="65">
        <v>1000</v>
      </c>
      <c r="F15" s="66">
        <v>652.3</v>
      </c>
      <c r="G15" s="66">
        <v>520</v>
      </c>
      <c r="H15" s="67">
        <v>619.389</v>
      </c>
      <c r="I15" s="66">
        <v>2000</v>
      </c>
      <c r="J15" s="66">
        <v>200</v>
      </c>
      <c r="K15" s="66">
        <v>100</v>
      </c>
      <c r="L15" s="66"/>
      <c r="M15" s="66" t="s">
        <v>38</v>
      </c>
      <c r="N15" s="66" t="s">
        <v>39</v>
      </c>
      <c r="O15" s="66" t="s">
        <v>38</v>
      </c>
      <c r="P15" s="66" t="s">
        <v>80</v>
      </c>
      <c r="Q15" s="66" t="s">
        <v>80</v>
      </c>
      <c r="R15" s="66" t="s">
        <v>81</v>
      </c>
      <c r="S15" s="66" t="s">
        <v>82</v>
      </c>
      <c r="T15" s="66" t="s">
        <v>83</v>
      </c>
      <c r="U15" s="65" t="s">
        <v>49</v>
      </c>
      <c r="V15" s="84">
        <v>30.3333337333334</v>
      </c>
      <c r="W15" s="84">
        <v>1.68518518333333</v>
      </c>
      <c r="X15" s="85">
        <v>31</v>
      </c>
      <c r="Y15" s="85">
        <v>2</v>
      </c>
      <c r="Z15" s="85">
        <v>11</v>
      </c>
      <c r="AB15" s="93" t="s">
        <v>38</v>
      </c>
      <c r="AC15" s="93" t="s">
        <v>39</v>
      </c>
      <c r="AD15" s="43">
        <v>1</v>
      </c>
    </row>
    <row r="16" s="44" customFormat="true" ht="30" customHeight="true" spans="1:29">
      <c r="A16" s="15"/>
      <c r="B16" s="15" t="s">
        <v>84</v>
      </c>
      <c r="C16" s="15">
        <v>4</v>
      </c>
      <c r="D16" s="56"/>
      <c r="E16" s="68">
        <f t="shared" ref="E16:R16" si="3">SUM(E17:E20)</f>
        <v>48936</v>
      </c>
      <c r="F16" s="68">
        <f t="shared" si="3"/>
        <v>41470</v>
      </c>
      <c r="G16" s="68">
        <f t="shared" si="3"/>
        <v>14702</v>
      </c>
      <c r="H16" s="63">
        <f t="shared" si="3"/>
        <v>17638.154487</v>
      </c>
      <c r="I16" s="68">
        <f t="shared" si="3"/>
        <v>88861</v>
      </c>
      <c r="J16" s="68">
        <f t="shared" si="3"/>
        <v>8033</v>
      </c>
      <c r="K16" s="68">
        <f t="shared" si="3"/>
        <v>5544</v>
      </c>
      <c r="L16" s="65">
        <f t="shared" si="3"/>
        <v>0</v>
      </c>
      <c r="M16" s="65">
        <f t="shared" si="3"/>
        <v>0</v>
      </c>
      <c r="N16" s="65">
        <f t="shared" si="3"/>
        <v>0</v>
      </c>
      <c r="O16" s="65">
        <f t="shared" si="3"/>
        <v>0</v>
      </c>
      <c r="P16" s="65">
        <f t="shared" si="3"/>
        <v>8065</v>
      </c>
      <c r="Q16" s="65">
        <f t="shared" si="3"/>
        <v>0</v>
      </c>
      <c r="R16" s="65">
        <f t="shared" si="3"/>
        <v>0</v>
      </c>
      <c r="S16" s="65"/>
      <c r="T16" s="65">
        <f>SUM(T17:T20)</f>
        <v>0</v>
      </c>
      <c r="U16" s="65">
        <f>SUM(U17:U20)</f>
        <v>0</v>
      </c>
      <c r="V16" s="82">
        <f>SUM(V17:V20)</f>
        <v>1273.87310642365</v>
      </c>
      <c r="W16" s="82">
        <f>SUM(W17:W20)</f>
        <v>291.407760702729</v>
      </c>
      <c r="X16" s="41"/>
      <c r="Y16" s="41"/>
      <c r="Z16" s="41"/>
      <c r="AB16" s="45"/>
      <c r="AC16" s="45"/>
    </row>
    <row r="17" s="43" customFormat="true" ht="110.45" customHeight="true" spans="1:30">
      <c r="A17" s="15">
        <v>8</v>
      </c>
      <c r="B17" s="56" t="s">
        <v>85</v>
      </c>
      <c r="C17" s="56" t="s">
        <v>86</v>
      </c>
      <c r="D17" s="56" t="s">
        <v>87</v>
      </c>
      <c r="E17" s="65">
        <v>300</v>
      </c>
      <c r="F17" s="65">
        <v>300</v>
      </c>
      <c r="G17" s="65">
        <v>110</v>
      </c>
      <c r="H17" s="69">
        <v>120.56</v>
      </c>
      <c r="I17" s="65">
        <v>780</v>
      </c>
      <c r="J17" s="65">
        <v>18</v>
      </c>
      <c r="K17" s="65">
        <v>30</v>
      </c>
      <c r="L17" s="65"/>
      <c r="M17" s="66" t="s">
        <v>38</v>
      </c>
      <c r="N17" s="66" t="s">
        <v>39</v>
      </c>
      <c r="O17" s="66" t="s">
        <v>38</v>
      </c>
      <c r="P17" s="65">
        <v>2016.4</v>
      </c>
      <c r="Q17" s="66" t="s">
        <v>88</v>
      </c>
      <c r="R17" s="65" t="s">
        <v>89</v>
      </c>
      <c r="S17" s="65" t="s">
        <v>90</v>
      </c>
      <c r="T17" s="65"/>
      <c r="U17" s="65" t="s">
        <v>84</v>
      </c>
      <c r="V17" s="84">
        <v>4.37044055281977</v>
      </c>
      <c r="W17" s="84">
        <v>0.6906943235625</v>
      </c>
      <c r="X17" s="85">
        <v>31</v>
      </c>
      <c r="Y17" s="85">
        <v>3</v>
      </c>
      <c r="Z17" s="85"/>
      <c r="AB17" s="43" t="s">
        <v>38</v>
      </c>
      <c r="AC17" s="43" t="s">
        <v>39</v>
      </c>
      <c r="AD17" s="43">
        <v>1</v>
      </c>
    </row>
    <row r="18" s="43" customFormat="true" ht="93" customHeight="true" spans="1:30">
      <c r="A18" s="15">
        <v>9</v>
      </c>
      <c r="B18" s="56" t="s">
        <v>91</v>
      </c>
      <c r="C18" s="56" t="s">
        <v>92</v>
      </c>
      <c r="D18" s="56" t="s">
        <v>93</v>
      </c>
      <c r="E18" s="65">
        <v>1500</v>
      </c>
      <c r="F18" s="65">
        <v>1500</v>
      </c>
      <c r="G18" s="65">
        <v>592</v>
      </c>
      <c r="H18" s="69">
        <v>714.609207</v>
      </c>
      <c r="I18" s="65">
        <v>1500</v>
      </c>
      <c r="J18" s="65">
        <v>400</v>
      </c>
      <c r="K18" s="65">
        <v>100</v>
      </c>
      <c r="L18" s="65"/>
      <c r="M18" s="66" t="s">
        <v>38</v>
      </c>
      <c r="N18" s="66" t="s">
        <v>39</v>
      </c>
      <c r="O18" s="66" t="s">
        <v>38</v>
      </c>
      <c r="P18" s="65">
        <v>2016.4</v>
      </c>
      <c r="Q18" s="66" t="s">
        <v>88</v>
      </c>
      <c r="R18" s="65" t="s">
        <v>89</v>
      </c>
      <c r="S18" s="65" t="s">
        <v>94</v>
      </c>
      <c r="T18" s="65"/>
      <c r="U18" s="65" t="s">
        <v>84</v>
      </c>
      <c r="V18" s="87">
        <v>41.443403</v>
      </c>
      <c r="W18" s="87">
        <v>3.714409</v>
      </c>
      <c r="X18" s="85">
        <v>31</v>
      </c>
      <c r="Y18" s="85">
        <v>3</v>
      </c>
      <c r="Z18" s="85"/>
      <c r="AB18" s="95" t="s">
        <v>38</v>
      </c>
      <c r="AC18" s="95" t="s">
        <v>38</v>
      </c>
      <c r="AD18" s="43">
        <v>1</v>
      </c>
    </row>
    <row r="19" s="43" customFormat="true" ht="37.15" customHeight="true" spans="1:30">
      <c r="A19" s="15">
        <v>10</v>
      </c>
      <c r="B19" s="56" t="s">
        <v>95</v>
      </c>
      <c r="C19" s="56" t="s">
        <v>96</v>
      </c>
      <c r="D19" s="56" t="s">
        <v>97</v>
      </c>
      <c r="E19" s="65">
        <v>4200</v>
      </c>
      <c r="F19" s="65">
        <v>3984</v>
      </c>
      <c r="G19" s="65">
        <v>2000</v>
      </c>
      <c r="H19" s="69">
        <v>3545.680048</v>
      </c>
      <c r="I19" s="65">
        <v>10000</v>
      </c>
      <c r="J19" s="65">
        <v>660</v>
      </c>
      <c r="K19" s="65">
        <v>500</v>
      </c>
      <c r="L19" s="65"/>
      <c r="M19" s="66" t="s">
        <v>38</v>
      </c>
      <c r="N19" s="66" t="s">
        <v>39</v>
      </c>
      <c r="O19" s="66" t="s">
        <v>38</v>
      </c>
      <c r="P19" s="65">
        <v>2016.1</v>
      </c>
      <c r="Q19" s="66" t="s">
        <v>88</v>
      </c>
      <c r="R19" s="65" t="s">
        <v>98</v>
      </c>
      <c r="S19" s="65" t="s">
        <v>99</v>
      </c>
      <c r="T19" s="65"/>
      <c r="U19" s="65" t="s">
        <v>84</v>
      </c>
      <c r="V19" s="84">
        <v>175.159937783333</v>
      </c>
      <c r="W19" s="84">
        <v>44.8651573791667</v>
      </c>
      <c r="X19" s="85">
        <v>40</v>
      </c>
      <c r="Y19" s="85">
        <v>3</v>
      </c>
      <c r="Z19" s="85"/>
      <c r="AB19" s="94" t="s">
        <v>38</v>
      </c>
      <c r="AC19" s="94" t="s">
        <v>38</v>
      </c>
      <c r="AD19" s="43">
        <v>1</v>
      </c>
    </row>
    <row r="20" s="43" customFormat="true" ht="112.9" customHeight="true" spans="1:30">
      <c r="A20" s="15">
        <v>11</v>
      </c>
      <c r="B20" s="56" t="s">
        <v>100</v>
      </c>
      <c r="C20" s="56" t="s">
        <v>101</v>
      </c>
      <c r="D20" s="56" t="s">
        <v>102</v>
      </c>
      <c r="E20" s="65">
        <v>42936</v>
      </c>
      <c r="F20" s="65">
        <v>35686</v>
      </c>
      <c r="G20" s="65">
        <v>12000</v>
      </c>
      <c r="H20" s="69">
        <v>13257.305232</v>
      </c>
      <c r="I20" s="65">
        <v>76581</v>
      </c>
      <c r="J20" s="65">
        <v>6955</v>
      </c>
      <c r="K20" s="65">
        <v>4914</v>
      </c>
      <c r="L20" s="65"/>
      <c r="M20" s="66" t="s">
        <v>38</v>
      </c>
      <c r="N20" s="65" t="s">
        <v>103</v>
      </c>
      <c r="O20" s="66" t="s">
        <v>39</v>
      </c>
      <c r="P20" s="65">
        <v>2016.1</v>
      </c>
      <c r="Q20" s="78" t="s">
        <v>104</v>
      </c>
      <c r="R20" s="65" t="s">
        <v>105</v>
      </c>
      <c r="S20" s="65" t="s">
        <v>106</v>
      </c>
      <c r="T20" s="65"/>
      <c r="U20" s="65" t="s">
        <v>84</v>
      </c>
      <c r="V20" s="84">
        <v>1052.8993250875</v>
      </c>
      <c r="W20" s="87">
        <v>242.1375</v>
      </c>
      <c r="X20" s="85">
        <v>61</v>
      </c>
      <c r="Y20" s="85">
        <v>3</v>
      </c>
      <c r="Z20" s="85"/>
      <c r="AA20" s="43">
        <v>1</v>
      </c>
      <c r="AB20" s="43" t="s">
        <v>38</v>
      </c>
      <c r="AC20" s="43" t="s">
        <v>38</v>
      </c>
      <c r="AD20" s="43">
        <v>1</v>
      </c>
    </row>
    <row r="21" s="44" customFormat="true" ht="30" customHeight="true" spans="1:26">
      <c r="A21" s="15"/>
      <c r="B21" s="15" t="s">
        <v>107</v>
      </c>
      <c r="C21" s="15">
        <v>4</v>
      </c>
      <c r="D21" s="56"/>
      <c r="E21" s="68">
        <f t="shared" ref="E21:R21" si="4">SUM(E22:E25)</f>
        <v>12213.8</v>
      </c>
      <c r="F21" s="68">
        <f t="shared" si="4"/>
        <v>3788.8</v>
      </c>
      <c r="G21" s="68">
        <f t="shared" si="4"/>
        <v>2478.8</v>
      </c>
      <c r="H21" s="63">
        <f t="shared" si="4"/>
        <v>3206.595113</v>
      </c>
      <c r="I21" s="68">
        <f t="shared" si="4"/>
        <v>11172</v>
      </c>
      <c r="J21" s="68">
        <f t="shared" si="4"/>
        <v>1326</v>
      </c>
      <c r="K21" s="68">
        <f t="shared" si="4"/>
        <v>438</v>
      </c>
      <c r="L21" s="65">
        <f t="shared" si="4"/>
        <v>0</v>
      </c>
      <c r="M21" s="65">
        <f t="shared" si="4"/>
        <v>0</v>
      </c>
      <c r="N21" s="65">
        <f t="shared" si="4"/>
        <v>0</v>
      </c>
      <c r="O21" s="65">
        <f t="shared" si="4"/>
        <v>0</v>
      </c>
      <c r="P21" s="65">
        <f t="shared" si="4"/>
        <v>2016.1</v>
      </c>
      <c r="Q21" s="65">
        <f t="shared" si="4"/>
        <v>2015.2</v>
      </c>
      <c r="R21" s="65">
        <f t="shared" si="4"/>
        <v>0</v>
      </c>
      <c r="S21" s="65"/>
      <c r="T21" s="65">
        <f>SUM(T22:T25)</f>
        <v>0</v>
      </c>
      <c r="U21" s="65">
        <f>SUM(U22:U25)</f>
        <v>0</v>
      </c>
      <c r="V21" s="82">
        <f>SUM(V22:V25)</f>
        <v>158.806066310954</v>
      </c>
      <c r="W21" s="82">
        <f>SUM(W22:W25)</f>
        <v>34.1448678333333</v>
      </c>
      <c r="X21" s="41"/>
      <c r="Y21" s="41"/>
      <c r="Z21" s="41"/>
    </row>
    <row r="22" s="43" customFormat="true" ht="48" customHeight="true" spans="1:30">
      <c r="A22" s="15">
        <v>12</v>
      </c>
      <c r="B22" s="56" t="s">
        <v>108</v>
      </c>
      <c r="C22" s="56" t="s">
        <v>109</v>
      </c>
      <c r="D22" s="56" t="s">
        <v>110</v>
      </c>
      <c r="E22" s="65">
        <v>1000</v>
      </c>
      <c r="F22" s="66">
        <v>1000</v>
      </c>
      <c r="G22" s="66">
        <v>220</v>
      </c>
      <c r="H22" s="67">
        <v>220</v>
      </c>
      <c r="I22" s="66">
        <v>3000</v>
      </c>
      <c r="J22" s="66">
        <v>300</v>
      </c>
      <c r="K22" s="66">
        <v>200</v>
      </c>
      <c r="L22" s="66"/>
      <c r="M22" s="66" t="s">
        <v>38</v>
      </c>
      <c r="N22" s="66" t="s">
        <v>39</v>
      </c>
      <c r="O22" s="66" t="s">
        <v>38</v>
      </c>
      <c r="P22" s="66" t="s">
        <v>111</v>
      </c>
      <c r="Q22" s="66" t="s">
        <v>111</v>
      </c>
      <c r="R22" s="66" t="s">
        <v>112</v>
      </c>
      <c r="S22" s="66" t="s">
        <v>67</v>
      </c>
      <c r="T22" s="66" t="s">
        <v>113</v>
      </c>
      <c r="U22" s="65" t="s">
        <v>107</v>
      </c>
      <c r="V22" s="84">
        <v>8.63751547762026</v>
      </c>
      <c r="W22" s="84">
        <v>0.666666666666667</v>
      </c>
      <c r="X22" s="85">
        <v>31</v>
      </c>
      <c r="Y22" s="85">
        <v>5</v>
      </c>
      <c r="Z22" s="85">
        <v>1</v>
      </c>
      <c r="AB22" s="43" t="s">
        <v>38</v>
      </c>
      <c r="AC22" s="43" t="s">
        <v>38</v>
      </c>
      <c r="AD22" s="43">
        <v>1</v>
      </c>
    </row>
    <row r="23" s="43" customFormat="true" ht="63.6" customHeight="true" spans="1:30">
      <c r="A23" s="15">
        <v>13</v>
      </c>
      <c r="B23" s="56" t="s">
        <v>114</v>
      </c>
      <c r="C23" s="56" t="s">
        <v>115</v>
      </c>
      <c r="D23" s="56" t="s">
        <v>116</v>
      </c>
      <c r="E23" s="65">
        <v>91.8</v>
      </c>
      <c r="F23" s="66">
        <v>91.8</v>
      </c>
      <c r="G23" s="66">
        <v>91.8</v>
      </c>
      <c r="H23" s="67">
        <v>91.8</v>
      </c>
      <c r="I23" s="66">
        <v>300</v>
      </c>
      <c r="J23" s="66">
        <v>60</v>
      </c>
      <c r="K23" s="66">
        <v>15</v>
      </c>
      <c r="L23" s="66"/>
      <c r="M23" s="66" t="s">
        <v>38</v>
      </c>
      <c r="N23" s="66" t="s">
        <v>39</v>
      </c>
      <c r="O23" s="66" t="s">
        <v>38</v>
      </c>
      <c r="P23" s="66" t="s">
        <v>117</v>
      </c>
      <c r="Q23" s="66" t="s">
        <v>118</v>
      </c>
      <c r="R23" s="66" t="s">
        <v>119</v>
      </c>
      <c r="S23" s="66" t="s">
        <v>120</v>
      </c>
      <c r="T23" s="66" t="s">
        <v>121</v>
      </c>
      <c r="U23" s="65" t="s">
        <v>107</v>
      </c>
      <c r="V23" s="84">
        <v>2.21182583333333</v>
      </c>
      <c r="W23" s="84">
        <v>0.235564166666667</v>
      </c>
      <c r="X23" s="85">
        <v>31</v>
      </c>
      <c r="Y23" s="85">
        <v>5</v>
      </c>
      <c r="Z23" s="85">
        <v>4</v>
      </c>
      <c r="AB23" s="43" t="s">
        <v>38</v>
      </c>
      <c r="AC23" s="43" t="s">
        <v>39</v>
      </c>
      <c r="AD23" s="43">
        <v>1</v>
      </c>
    </row>
    <row r="24" s="43" customFormat="true" ht="44.45" customHeight="true" spans="1:30">
      <c r="A24" s="15">
        <v>14</v>
      </c>
      <c r="B24" s="56" t="s">
        <v>122</v>
      </c>
      <c r="C24" s="56" t="s">
        <v>123</v>
      </c>
      <c r="D24" s="56" t="s">
        <v>124</v>
      </c>
      <c r="E24" s="65">
        <v>1122</v>
      </c>
      <c r="F24" s="66">
        <v>697</v>
      </c>
      <c r="G24" s="66">
        <v>447</v>
      </c>
      <c r="H24" s="67">
        <v>921.995112</v>
      </c>
      <c r="I24" s="66">
        <v>1872</v>
      </c>
      <c r="J24" s="66">
        <v>66</v>
      </c>
      <c r="K24" s="66">
        <v>23</v>
      </c>
      <c r="L24" s="66"/>
      <c r="M24" s="66" t="s">
        <v>38</v>
      </c>
      <c r="N24" s="66" t="s">
        <v>39</v>
      </c>
      <c r="O24" s="66" t="s">
        <v>38</v>
      </c>
      <c r="P24" s="66" t="s">
        <v>125</v>
      </c>
      <c r="Q24" s="66" t="s">
        <v>125</v>
      </c>
      <c r="R24" s="66" t="s">
        <v>119</v>
      </c>
      <c r="S24" s="66" t="s">
        <v>126</v>
      </c>
      <c r="T24" s="66" t="s">
        <v>127</v>
      </c>
      <c r="U24" s="65" t="s">
        <v>107</v>
      </c>
      <c r="V24" s="87">
        <v>26.837963</v>
      </c>
      <c r="W24" s="87">
        <v>4.446641</v>
      </c>
      <c r="X24" s="85">
        <v>32</v>
      </c>
      <c r="Y24" s="85">
        <v>5</v>
      </c>
      <c r="Z24" s="85"/>
      <c r="AB24" s="43" t="s">
        <v>38</v>
      </c>
      <c r="AC24" s="43" t="s">
        <v>38</v>
      </c>
      <c r="AD24" s="43">
        <v>1</v>
      </c>
    </row>
    <row r="25" s="43" customFormat="true" ht="67.15" customHeight="true" spans="1:30">
      <c r="A25" s="15">
        <v>15</v>
      </c>
      <c r="B25" s="56" t="s">
        <v>128</v>
      </c>
      <c r="C25" s="56" t="s">
        <v>129</v>
      </c>
      <c r="D25" s="56" t="s">
        <v>130</v>
      </c>
      <c r="E25" s="65">
        <v>10000</v>
      </c>
      <c r="F25" s="66">
        <v>2000</v>
      </c>
      <c r="G25" s="66">
        <v>1720</v>
      </c>
      <c r="H25" s="67">
        <v>1972.800001</v>
      </c>
      <c r="I25" s="66">
        <v>6000</v>
      </c>
      <c r="J25" s="66">
        <v>900</v>
      </c>
      <c r="K25" s="66">
        <v>200</v>
      </c>
      <c r="L25" s="66"/>
      <c r="M25" s="66" t="s">
        <v>38</v>
      </c>
      <c r="N25" s="66" t="s">
        <v>39</v>
      </c>
      <c r="O25" s="66" t="s">
        <v>38</v>
      </c>
      <c r="P25" s="66">
        <v>2016.1</v>
      </c>
      <c r="Q25" s="66">
        <v>2015.2</v>
      </c>
      <c r="R25" s="66" t="s">
        <v>131</v>
      </c>
      <c r="S25" s="66" t="s">
        <v>132</v>
      </c>
      <c r="T25" s="66" t="s">
        <v>133</v>
      </c>
      <c r="U25" s="65" t="s">
        <v>107</v>
      </c>
      <c r="V25" s="87">
        <v>121.118762</v>
      </c>
      <c r="W25" s="87">
        <v>28.795996</v>
      </c>
      <c r="X25" s="86">
        <v>40</v>
      </c>
      <c r="Y25" s="85">
        <v>5</v>
      </c>
      <c r="Z25" s="85">
        <v>22</v>
      </c>
      <c r="AA25" s="43">
        <v>1</v>
      </c>
      <c r="AB25" s="43" t="s">
        <v>38</v>
      </c>
      <c r="AC25" s="43" t="s">
        <v>39</v>
      </c>
      <c r="AD25" s="43">
        <v>1</v>
      </c>
    </row>
    <row r="26" s="44" customFormat="true" ht="30" customHeight="true" spans="1:26">
      <c r="A26" s="15"/>
      <c r="B26" s="15" t="s">
        <v>134</v>
      </c>
      <c r="C26" s="15">
        <v>4</v>
      </c>
      <c r="D26" s="56"/>
      <c r="E26" s="68">
        <f t="shared" ref="E26:R26" si="5">SUM(E27:E30)</f>
        <v>24396</v>
      </c>
      <c r="F26" s="68">
        <f t="shared" si="5"/>
        <v>24396</v>
      </c>
      <c r="G26" s="68">
        <f t="shared" si="5"/>
        <v>8840.76</v>
      </c>
      <c r="H26" s="63">
        <f t="shared" si="5"/>
        <v>9542.135743</v>
      </c>
      <c r="I26" s="68">
        <f t="shared" si="5"/>
        <v>81800</v>
      </c>
      <c r="J26" s="68">
        <f t="shared" si="5"/>
        <v>8425</v>
      </c>
      <c r="K26" s="68">
        <f t="shared" si="5"/>
        <v>4880</v>
      </c>
      <c r="L26" s="65">
        <f t="shared" si="5"/>
        <v>0</v>
      </c>
      <c r="M26" s="65">
        <f t="shared" si="5"/>
        <v>0</v>
      </c>
      <c r="N26" s="65">
        <f t="shared" si="5"/>
        <v>0</v>
      </c>
      <c r="O26" s="65">
        <f t="shared" si="5"/>
        <v>0</v>
      </c>
      <c r="P26" s="65">
        <f t="shared" si="5"/>
        <v>6049.8</v>
      </c>
      <c r="Q26" s="65">
        <f t="shared" si="5"/>
        <v>0</v>
      </c>
      <c r="R26" s="65">
        <f t="shared" si="5"/>
        <v>0</v>
      </c>
      <c r="S26" s="65"/>
      <c r="T26" s="65">
        <f>SUM(T27:T30)</f>
        <v>0</v>
      </c>
      <c r="U26" s="65">
        <f>SUM(U27:U30)</f>
        <v>0</v>
      </c>
      <c r="V26" s="82">
        <f>SUM(V27:V30)</f>
        <v>425.401135952731</v>
      </c>
      <c r="W26" s="82">
        <f>SUM(W27:W30)</f>
        <v>23.11676</v>
      </c>
      <c r="X26" s="88"/>
      <c r="Y26" s="41"/>
      <c r="Z26" s="41"/>
    </row>
    <row r="27" s="43" customFormat="true" ht="54.6" customHeight="true" spans="1:30">
      <c r="A27" s="15">
        <v>16</v>
      </c>
      <c r="B27" s="56" t="s">
        <v>135</v>
      </c>
      <c r="C27" s="56" t="s">
        <v>136</v>
      </c>
      <c r="D27" s="56" t="s">
        <v>137</v>
      </c>
      <c r="E27" s="65">
        <v>12536</v>
      </c>
      <c r="F27" s="66">
        <v>12536</v>
      </c>
      <c r="G27" s="66">
        <v>4913</v>
      </c>
      <c r="H27" s="67">
        <v>5156.4916</v>
      </c>
      <c r="I27" s="66">
        <v>35000</v>
      </c>
      <c r="J27" s="66">
        <v>1700</v>
      </c>
      <c r="K27" s="66">
        <v>2100</v>
      </c>
      <c r="L27" s="66"/>
      <c r="M27" s="66" t="s">
        <v>38</v>
      </c>
      <c r="N27" s="66" t="s">
        <v>39</v>
      </c>
      <c r="O27" s="66" t="s">
        <v>38</v>
      </c>
      <c r="P27" s="66">
        <v>2016.6</v>
      </c>
      <c r="Q27" s="66" t="s">
        <v>88</v>
      </c>
      <c r="R27" s="66" t="s">
        <v>138</v>
      </c>
      <c r="S27" s="66" t="s">
        <v>41</v>
      </c>
      <c r="T27" s="66" t="s">
        <v>139</v>
      </c>
      <c r="U27" s="65" t="s">
        <v>134</v>
      </c>
      <c r="V27" s="84">
        <v>224.609957895833</v>
      </c>
      <c r="W27" s="84">
        <v>17.664375</v>
      </c>
      <c r="X27" s="85">
        <v>32</v>
      </c>
      <c r="Y27" s="85">
        <v>6</v>
      </c>
      <c r="Z27" s="85">
        <v>25</v>
      </c>
      <c r="AB27" s="43" t="s">
        <v>39</v>
      </c>
      <c r="AD27" s="43">
        <v>1</v>
      </c>
    </row>
    <row r="28" s="43" customFormat="true" ht="72.6" customHeight="true" spans="1:30">
      <c r="A28" s="15">
        <v>17</v>
      </c>
      <c r="B28" s="56" t="s">
        <v>140</v>
      </c>
      <c r="C28" s="56" t="s">
        <v>141</v>
      </c>
      <c r="D28" s="56" t="s">
        <v>142</v>
      </c>
      <c r="E28" s="65">
        <v>4500</v>
      </c>
      <c r="F28" s="66">
        <v>4500</v>
      </c>
      <c r="G28" s="66">
        <v>1417.76</v>
      </c>
      <c r="H28" s="67">
        <v>1483.115036</v>
      </c>
      <c r="I28" s="66">
        <v>10000</v>
      </c>
      <c r="J28" s="66">
        <v>1025</v>
      </c>
      <c r="K28" s="66">
        <v>800</v>
      </c>
      <c r="L28" s="66"/>
      <c r="M28" s="66" t="s">
        <v>38</v>
      </c>
      <c r="N28" s="66" t="s">
        <v>39</v>
      </c>
      <c r="O28" s="66" t="s">
        <v>38</v>
      </c>
      <c r="P28" s="66">
        <v>2016.6</v>
      </c>
      <c r="Q28" s="66" t="s">
        <v>88</v>
      </c>
      <c r="R28" s="66" t="s">
        <v>143</v>
      </c>
      <c r="S28" s="66" t="s">
        <v>144</v>
      </c>
      <c r="T28" s="66" t="s">
        <v>145</v>
      </c>
      <c r="U28" s="65" t="s">
        <v>134</v>
      </c>
      <c r="V28" s="84">
        <v>65.3548544277317</v>
      </c>
      <c r="W28" s="84">
        <v>0</v>
      </c>
      <c r="X28" s="85">
        <v>32</v>
      </c>
      <c r="Y28" s="85">
        <v>6</v>
      </c>
      <c r="Z28" s="85">
        <v>10</v>
      </c>
      <c r="AB28" s="95" t="s">
        <v>39</v>
      </c>
      <c r="AC28" s="95"/>
      <c r="AD28" s="43">
        <v>1</v>
      </c>
    </row>
    <row r="29" s="43" customFormat="true" ht="39" customHeight="true" spans="1:30">
      <c r="A29" s="15">
        <v>18</v>
      </c>
      <c r="B29" s="56" t="s">
        <v>146</v>
      </c>
      <c r="C29" s="56" t="s">
        <v>147</v>
      </c>
      <c r="D29" s="56" t="s">
        <v>148</v>
      </c>
      <c r="E29" s="65">
        <v>5500</v>
      </c>
      <c r="F29" s="66">
        <v>5500</v>
      </c>
      <c r="G29" s="66">
        <v>650</v>
      </c>
      <c r="H29" s="67">
        <v>702.38</v>
      </c>
      <c r="I29" s="66">
        <v>30000</v>
      </c>
      <c r="J29" s="66">
        <v>4000</v>
      </c>
      <c r="K29" s="66">
        <v>1000</v>
      </c>
      <c r="L29" s="66"/>
      <c r="M29" s="66" t="s">
        <v>38</v>
      </c>
      <c r="N29" s="66" t="s">
        <v>39</v>
      </c>
      <c r="O29" s="66" t="s">
        <v>38</v>
      </c>
      <c r="P29" s="66">
        <v>2016.6</v>
      </c>
      <c r="Q29" s="66" t="s">
        <v>88</v>
      </c>
      <c r="R29" s="66" t="s">
        <v>149</v>
      </c>
      <c r="S29" s="66" t="s">
        <v>150</v>
      </c>
      <c r="T29" s="66" t="s">
        <v>151</v>
      </c>
      <c r="U29" s="65" t="s">
        <v>134</v>
      </c>
      <c r="V29" s="84">
        <v>31.0338604333333</v>
      </c>
      <c r="W29" s="84">
        <v>0</v>
      </c>
      <c r="X29" s="85">
        <v>40</v>
      </c>
      <c r="Y29" s="85">
        <v>6</v>
      </c>
      <c r="Z29" s="85">
        <v>31</v>
      </c>
      <c r="AB29" s="94" t="s">
        <v>38</v>
      </c>
      <c r="AC29" s="94" t="s">
        <v>38</v>
      </c>
      <c r="AD29" s="43">
        <v>1</v>
      </c>
    </row>
    <row r="30" s="43" customFormat="true" ht="66" customHeight="true" spans="1:30">
      <c r="A30" s="15">
        <v>19</v>
      </c>
      <c r="B30" s="56" t="s">
        <v>152</v>
      </c>
      <c r="C30" s="56" t="s">
        <v>153</v>
      </c>
      <c r="D30" s="56" t="s">
        <v>154</v>
      </c>
      <c r="E30" s="65">
        <v>1860</v>
      </c>
      <c r="F30" s="66">
        <v>1860</v>
      </c>
      <c r="G30" s="66">
        <v>1860</v>
      </c>
      <c r="H30" s="67">
        <v>2200.149107</v>
      </c>
      <c r="I30" s="66">
        <v>6800</v>
      </c>
      <c r="J30" s="66">
        <v>1700</v>
      </c>
      <c r="K30" s="66">
        <v>980</v>
      </c>
      <c r="L30" s="66"/>
      <c r="M30" s="66" t="s">
        <v>38</v>
      </c>
      <c r="N30" s="66" t="s">
        <v>103</v>
      </c>
      <c r="O30" s="66" t="s">
        <v>38</v>
      </c>
      <c r="P30" s="66" t="s">
        <v>155</v>
      </c>
      <c r="Q30" s="66" t="s">
        <v>88</v>
      </c>
      <c r="R30" s="66" t="s">
        <v>156</v>
      </c>
      <c r="S30" s="66" t="s">
        <v>157</v>
      </c>
      <c r="T30" s="66" t="s">
        <v>76</v>
      </c>
      <c r="U30" s="65" t="s">
        <v>134</v>
      </c>
      <c r="V30" s="84">
        <v>104.402463195833</v>
      </c>
      <c r="W30" s="84">
        <v>5.452385</v>
      </c>
      <c r="X30" s="86">
        <v>31</v>
      </c>
      <c r="Y30" s="85">
        <v>6</v>
      </c>
      <c r="Z30" s="85">
        <v>5</v>
      </c>
      <c r="AA30" s="43">
        <v>1</v>
      </c>
      <c r="AB30" s="93" t="s">
        <v>38</v>
      </c>
      <c r="AC30" s="93" t="s">
        <v>39</v>
      </c>
      <c r="AD30" s="43">
        <v>1</v>
      </c>
    </row>
    <row r="31" s="44" customFormat="true" ht="30" customHeight="true" spans="1:29">
      <c r="A31" s="15"/>
      <c r="B31" s="15" t="s">
        <v>158</v>
      </c>
      <c r="C31" s="15">
        <v>1</v>
      </c>
      <c r="D31" s="56"/>
      <c r="E31" s="68">
        <f t="shared" ref="E31:R31" si="6">SUM(E32)</f>
        <v>2518</v>
      </c>
      <c r="F31" s="68">
        <f t="shared" si="6"/>
        <v>2518</v>
      </c>
      <c r="G31" s="68">
        <f t="shared" si="6"/>
        <v>118</v>
      </c>
      <c r="H31" s="63">
        <f t="shared" si="6"/>
        <v>128.655756</v>
      </c>
      <c r="I31" s="68">
        <f t="shared" si="6"/>
        <v>4000</v>
      </c>
      <c r="J31" s="68">
        <f t="shared" si="6"/>
        <v>800</v>
      </c>
      <c r="K31" s="68">
        <f t="shared" si="6"/>
        <v>500</v>
      </c>
      <c r="L31" s="65">
        <f t="shared" si="6"/>
        <v>0</v>
      </c>
      <c r="M31" s="65">
        <f t="shared" si="6"/>
        <v>0</v>
      </c>
      <c r="N31" s="65">
        <f t="shared" si="6"/>
        <v>0</v>
      </c>
      <c r="O31" s="65">
        <f t="shared" si="6"/>
        <v>0</v>
      </c>
      <c r="P31" s="65">
        <f t="shared" si="6"/>
        <v>0</v>
      </c>
      <c r="Q31" s="65">
        <f t="shared" si="6"/>
        <v>0</v>
      </c>
      <c r="R31" s="65">
        <f t="shared" si="6"/>
        <v>0</v>
      </c>
      <c r="S31" s="65"/>
      <c r="T31" s="65">
        <f>SUM(T32)</f>
        <v>0</v>
      </c>
      <c r="U31" s="65">
        <f>SUM(U32)</f>
        <v>0</v>
      </c>
      <c r="V31" s="82">
        <f>SUM(V32)</f>
        <v>9.51961669500955</v>
      </c>
      <c r="W31" s="82">
        <f>SUM(W32)</f>
        <v>1.43727447484479</v>
      </c>
      <c r="X31" s="88"/>
      <c r="Y31" s="41"/>
      <c r="Z31" s="41"/>
      <c r="AB31" s="45"/>
      <c r="AC31" s="45"/>
    </row>
    <row r="32" s="43" customFormat="true" ht="67.9" customHeight="true" spans="1:30">
      <c r="A32" s="15">
        <v>20</v>
      </c>
      <c r="B32" s="58" t="s">
        <v>159</v>
      </c>
      <c r="C32" s="58" t="s">
        <v>160</v>
      </c>
      <c r="D32" s="58" t="s">
        <v>161</v>
      </c>
      <c r="E32" s="70">
        <v>2518</v>
      </c>
      <c r="F32" s="70">
        <v>2518</v>
      </c>
      <c r="G32" s="70">
        <v>118</v>
      </c>
      <c r="H32" s="71">
        <v>128.655756</v>
      </c>
      <c r="I32" s="70">
        <v>4000</v>
      </c>
      <c r="J32" s="70">
        <v>800</v>
      </c>
      <c r="K32" s="70">
        <v>500</v>
      </c>
      <c r="L32" s="70"/>
      <c r="M32" s="70" t="s">
        <v>38</v>
      </c>
      <c r="N32" s="70" t="s">
        <v>39</v>
      </c>
      <c r="O32" s="70" t="s">
        <v>38</v>
      </c>
      <c r="P32" s="70" t="s">
        <v>162</v>
      </c>
      <c r="Q32" s="70" t="s">
        <v>162</v>
      </c>
      <c r="R32" s="70" t="s">
        <v>163</v>
      </c>
      <c r="S32" s="70" t="s">
        <v>164</v>
      </c>
      <c r="T32" s="70" t="s">
        <v>165</v>
      </c>
      <c r="U32" s="65" t="s">
        <v>158</v>
      </c>
      <c r="V32" s="84">
        <v>9.51961669500955</v>
      </c>
      <c r="W32" s="84">
        <v>1.43727447484479</v>
      </c>
      <c r="X32" s="85">
        <v>31</v>
      </c>
      <c r="Y32" s="85">
        <v>7</v>
      </c>
      <c r="Z32" s="85">
        <v>1</v>
      </c>
      <c r="AB32" s="43" t="s">
        <v>38</v>
      </c>
      <c r="AC32" s="43" t="s">
        <v>38</v>
      </c>
      <c r="AD32" s="43">
        <v>1</v>
      </c>
    </row>
    <row r="33" s="44" customFormat="true" ht="30" customHeight="true" spans="1:26">
      <c r="A33" s="15"/>
      <c r="B33" s="59" t="s">
        <v>166</v>
      </c>
      <c r="C33" s="59">
        <v>3</v>
      </c>
      <c r="D33" s="58"/>
      <c r="E33" s="72">
        <f t="shared" ref="E33:R33" si="7">SUM(E34:E36)</f>
        <v>780.5</v>
      </c>
      <c r="F33" s="72">
        <f t="shared" si="7"/>
        <v>749.5</v>
      </c>
      <c r="G33" s="72">
        <f t="shared" si="7"/>
        <v>749.5</v>
      </c>
      <c r="H33" s="63">
        <f t="shared" si="7"/>
        <v>814.744128</v>
      </c>
      <c r="I33" s="72">
        <f t="shared" si="7"/>
        <v>2186</v>
      </c>
      <c r="J33" s="72">
        <f t="shared" si="7"/>
        <v>298</v>
      </c>
      <c r="K33" s="72">
        <f t="shared" si="7"/>
        <v>77</v>
      </c>
      <c r="L33" s="70">
        <f t="shared" si="7"/>
        <v>0</v>
      </c>
      <c r="M33" s="70">
        <f t="shared" si="7"/>
        <v>0</v>
      </c>
      <c r="N33" s="70">
        <f t="shared" si="7"/>
        <v>0</v>
      </c>
      <c r="O33" s="70">
        <f t="shared" si="7"/>
        <v>0</v>
      </c>
      <c r="P33" s="70">
        <f t="shared" si="7"/>
        <v>6049.3</v>
      </c>
      <c r="Q33" s="70">
        <f t="shared" si="7"/>
        <v>0</v>
      </c>
      <c r="R33" s="70">
        <f t="shared" si="7"/>
        <v>0</v>
      </c>
      <c r="S33" s="70"/>
      <c r="T33" s="70">
        <f>SUM(T34:T36)</f>
        <v>0</v>
      </c>
      <c r="U33" s="70">
        <f>SUM(U34:U36)</f>
        <v>0</v>
      </c>
      <c r="V33" s="89">
        <f>SUM(V34:V36)</f>
        <v>53.2682189381901</v>
      </c>
      <c r="W33" s="89">
        <f>SUM(W34:W36)</f>
        <v>0.700528375</v>
      </c>
      <c r="X33" s="41"/>
      <c r="Y33" s="41"/>
      <c r="Z33" s="41"/>
    </row>
    <row r="34" s="43" customFormat="true" ht="54.6" customHeight="true" spans="1:30">
      <c r="A34" s="15">
        <v>21</v>
      </c>
      <c r="B34" s="56" t="s">
        <v>167</v>
      </c>
      <c r="C34" s="56" t="s">
        <v>168</v>
      </c>
      <c r="D34" s="56" t="s">
        <v>169</v>
      </c>
      <c r="E34" s="66">
        <v>30.5</v>
      </c>
      <c r="F34" s="66">
        <v>30.5</v>
      </c>
      <c r="G34" s="66">
        <v>30.5</v>
      </c>
      <c r="H34" s="67">
        <v>32.8</v>
      </c>
      <c r="I34" s="66">
        <v>36</v>
      </c>
      <c r="J34" s="66">
        <v>10</v>
      </c>
      <c r="K34" s="66">
        <v>2</v>
      </c>
      <c r="L34" s="66"/>
      <c r="M34" s="66" t="s">
        <v>38</v>
      </c>
      <c r="N34" s="70" t="s">
        <v>39</v>
      </c>
      <c r="O34" s="66" t="s">
        <v>38</v>
      </c>
      <c r="P34" s="66">
        <v>2016.4</v>
      </c>
      <c r="Q34" s="66" t="s">
        <v>88</v>
      </c>
      <c r="R34" s="66" t="s">
        <v>170</v>
      </c>
      <c r="S34" s="66" t="s">
        <v>171</v>
      </c>
      <c r="T34" s="66"/>
      <c r="U34" s="65" t="s">
        <v>166</v>
      </c>
      <c r="V34" s="84">
        <v>0.884275938190153</v>
      </c>
      <c r="W34" s="84">
        <v>0.157960375</v>
      </c>
      <c r="X34" s="85">
        <v>31</v>
      </c>
      <c r="Y34" s="85">
        <v>8</v>
      </c>
      <c r="Z34" s="85">
        <v>1</v>
      </c>
      <c r="AB34" s="43" t="s">
        <v>38</v>
      </c>
      <c r="AC34" s="43" t="s">
        <v>39</v>
      </c>
      <c r="AD34" s="43">
        <v>1</v>
      </c>
    </row>
    <row r="35" s="43" customFormat="true" ht="53.45" customHeight="true" spans="1:30">
      <c r="A35" s="15">
        <v>22</v>
      </c>
      <c r="B35" s="56" t="s">
        <v>172</v>
      </c>
      <c r="C35" s="56" t="s">
        <v>173</v>
      </c>
      <c r="D35" s="56" t="s">
        <v>174</v>
      </c>
      <c r="E35" s="65">
        <v>650</v>
      </c>
      <c r="F35" s="66">
        <v>650</v>
      </c>
      <c r="G35" s="66">
        <v>650</v>
      </c>
      <c r="H35" s="67">
        <v>706.488128</v>
      </c>
      <c r="I35" s="66">
        <v>2000</v>
      </c>
      <c r="J35" s="66">
        <v>268</v>
      </c>
      <c r="K35" s="66">
        <v>67</v>
      </c>
      <c r="L35" s="66"/>
      <c r="M35" s="66" t="s">
        <v>38</v>
      </c>
      <c r="N35" s="70" t="s">
        <v>39</v>
      </c>
      <c r="O35" s="66" t="s">
        <v>38</v>
      </c>
      <c r="P35" s="66">
        <v>2016.6</v>
      </c>
      <c r="Q35" s="66" t="s">
        <v>88</v>
      </c>
      <c r="R35" s="66" t="s">
        <v>175</v>
      </c>
      <c r="S35" s="66" t="s">
        <v>176</v>
      </c>
      <c r="T35" s="66"/>
      <c r="U35" s="65" t="s">
        <v>166</v>
      </c>
      <c r="V35" s="87">
        <v>50.509533</v>
      </c>
      <c r="W35" s="84">
        <v>0</v>
      </c>
      <c r="X35" s="85">
        <v>71</v>
      </c>
      <c r="Y35" s="85">
        <v>8</v>
      </c>
      <c r="Z35" s="85">
        <v>1</v>
      </c>
      <c r="AB35" s="95" t="s">
        <v>38</v>
      </c>
      <c r="AC35" s="95" t="s">
        <v>38</v>
      </c>
      <c r="AD35" s="43">
        <v>1</v>
      </c>
    </row>
    <row r="36" s="43" customFormat="true" ht="84" customHeight="true" spans="1:30">
      <c r="A36" s="15">
        <v>23</v>
      </c>
      <c r="B36" s="56" t="s">
        <v>177</v>
      </c>
      <c r="C36" s="56" t="s">
        <v>178</v>
      </c>
      <c r="D36" s="56" t="s">
        <v>179</v>
      </c>
      <c r="E36" s="65">
        <v>100</v>
      </c>
      <c r="F36" s="66">
        <v>69</v>
      </c>
      <c r="G36" s="66">
        <v>69</v>
      </c>
      <c r="H36" s="67">
        <v>75.456</v>
      </c>
      <c r="I36" s="66">
        <v>150</v>
      </c>
      <c r="J36" s="66">
        <v>20</v>
      </c>
      <c r="K36" s="66">
        <v>8</v>
      </c>
      <c r="L36" s="66"/>
      <c r="M36" s="66" t="s">
        <v>38</v>
      </c>
      <c r="N36" s="70" t="s">
        <v>39</v>
      </c>
      <c r="O36" s="66" t="s">
        <v>38</v>
      </c>
      <c r="P36" s="66">
        <v>2016.3</v>
      </c>
      <c r="Q36" s="66" t="s">
        <v>88</v>
      </c>
      <c r="R36" s="66" t="s">
        <v>180</v>
      </c>
      <c r="S36" s="66" t="s">
        <v>181</v>
      </c>
      <c r="T36" s="66"/>
      <c r="U36" s="65" t="s">
        <v>166</v>
      </c>
      <c r="V36" s="87">
        <v>1.87441</v>
      </c>
      <c r="W36" s="87">
        <v>0.542568</v>
      </c>
      <c r="X36" s="85">
        <v>71</v>
      </c>
      <c r="Y36" s="85">
        <v>8</v>
      </c>
      <c r="Z36" s="85">
        <v>2</v>
      </c>
      <c r="AB36" s="95" t="s">
        <v>39</v>
      </c>
      <c r="AC36" s="95"/>
      <c r="AD36" s="43">
        <v>1</v>
      </c>
    </row>
    <row r="37" s="44" customFormat="true" ht="30" customHeight="true" spans="1:29">
      <c r="A37" s="15"/>
      <c r="B37" s="15" t="s">
        <v>182</v>
      </c>
      <c r="C37" s="15">
        <v>2</v>
      </c>
      <c r="D37" s="56"/>
      <c r="E37" s="68">
        <f t="shared" ref="E37:R37" si="8">SUM(E38:E39)</f>
        <v>7295</v>
      </c>
      <c r="F37" s="68">
        <f t="shared" si="8"/>
        <v>4895</v>
      </c>
      <c r="G37" s="68">
        <f t="shared" si="8"/>
        <v>963.5</v>
      </c>
      <c r="H37" s="63">
        <f t="shared" si="8"/>
        <v>1051.515754</v>
      </c>
      <c r="I37" s="68">
        <f t="shared" si="8"/>
        <v>11800</v>
      </c>
      <c r="J37" s="68">
        <f t="shared" si="8"/>
        <v>1950</v>
      </c>
      <c r="K37" s="68">
        <f t="shared" si="8"/>
        <v>690</v>
      </c>
      <c r="L37" s="65">
        <f t="shared" si="8"/>
        <v>0</v>
      </c>
      <c r="M37" s="65">
        <f t="shared" si="8"/>
        <v>0</v>
      </c>
      <c r="N37" s="65">
        <f t="shared" si="8"/>
        <v>0</v>
      </c>
      <c r="O37" s="65">
        <f t="shared" si="8"/>
        <v>0</v>
      </c>
      <c r="P37" s="65">
        <f t="shared" si="8"/>
        <v>2016.1</v>
      </c>
      <c r="Q37" s="65">
        <f t="shared" si="8"/>
        <v>0</v>
      </c>
      <c r="R37" s="65">
        <f t="shared" si="8"/>
        <v>0</v>
      </c>
      <c r="S37" s="65"/>
      <c r="T37" s="65">
        <f>SUM(T38:T39)</f>
        <v>0</v>
      </c>
      <c r="U37" s="65">
        <f>SUM(U38:U39)</f>
        <v>0</v>
      </c>
      <c r="V37" s="82">
        <f>SUM(V38:V39)</f>
        <v>43.9357147874246</v>
      </c>
      <c r="W37" s="82">
        <f>SUM(W38:W39)</f>
        <v>7.51481667083334</v>
      </c>
      <c r="X37" s="41"/>
      <c r="Y37" s="41"/>
      <c r="Z37" s="41"/>
      <c r="AB37" s="96"/>
      <c r="AC37" s="96"/>
    </row>
    <row r="38" s="43" customFormat="true" ht="52.9" customHeight="true" spans="1:30">
      <c r="A38" s="15">
        <v>24</v>
      </c>
      <c r="B38" s="56" t="s">
        <v>183</v>
      </c>
      <c r="C38" s="56" t="s">
        <v>184</v>
      </c>
      <c r="D38" s="56" t="s">
        <v>185</v>
      </c>
      <c r="E38" s="65">
        <v>275</v>
      </c>
      <c r="F38" s="66">
        <v>275</v>
      </c>
      <c r="G38" s="66">
        <v>275</v>
      </c>
      <c r="H38" s="67">
        <v>305.2648</v>
      </c>
      <c r="I38" s="66">
        <v>1000</v>
      </c>
      <c r="J38" s="66">
        <v>250</v>
      </c>
      <c r="K38" s="66">
        <v>150</v>
      </c>
      <c r="L38" s="66"/>
      <c r="M38" s="66" t="s">
        <v>38</v>
      </c>
      <c r="N38" s="70" t="s">
        <v>39</v>
      </c>
      <c r="O38" s="66" t="s">
        <v>38</v>
      </c>
      <c r="P38" s="66" t="s">
        <v>186</v>
      </c>
      <c r="Q38" s="66" t="s">
        <v>186</v>
      </c>
      <c r="R38" s="66" t="s">
        <v>187</v>
      </c>
      <c r="S38" s="66" t="s">
        <v>188</v>
      </c>
      <c r="T38" s="66" t="s">
        <v>61</v>
      </c>
      <c r="U38" s="65" t="s">
        <v>182</v>
      </c>
      <c r="V38" s="84">
        <v>11.0306921875</v>
      </c>
      <c r="W38" s="90">
        <v>0.729166666666667</v>
      </c>
      <c r="X38" s="85">
        <v>31</v>
      </c>
      <c r="Y38" s="85">
        <v>9</v>
      </c>
      <c r="Z38" s="85">
        <v>1</v>
      </c>
      <c r="AB38" s="43" t="s">
        <v>39</v>
      </c>
      <c r="AD38" s="43">
        <v>1</v>
      </c>
    </row>
    <row r="39" s="43" customFormat="true" ht="104.45" customHeight="true" spans="1:30">
      <c r="A39" s="15">
        <v>25</v>
      </c>
      <c r="B39" s="56" t="s">
        <v>189</v>
      </c>
      <c r="C39" s="56" t="s">
        <v>190</v>
      </c>
      <c r="D39" s="56" t="s">
        <v>191</v>
      </c>
      <c r="E39" s="65">
        <v>7020</v>
      </c>
      <c r="F39" s="66">
        <v>4620</v>
      </c>
      <c r="G39" s="66">
        <v>688.5</v>
      </c>
      <c r="H39" s="67">
        <v>746.250954</v>
      </c>
      <c r="I39" s="66">
        <v>10800</v>
      </c>
      <c r="J39" s="66">
        <v>1700</v>
      </c>
      <c r="K39" s="66">
        <v>540</v>
      </c>
      <c r="L39" s="66"/>
      <c r="M39" s="66" t="s">
        <v>38</v>
      </c>
      <c r="N39" s="70" t="s">
        <v>39</v>
      </c>
      <c r="O39" s="66" t="s">
        <v>38</v>
      </c>
      <c r="P39" s="66">
        <v>2016.1</v>
      </c>
      <c r="Q39" s="66" t="s">
        <v>192</v>
      </c>
      <c r="R39" s="66" t="s">
        <v>193</v>
      </c>
      <c r="S39" s="66" t="s">
        <v>194</v>
      </c>
      <c r="T39" s="66" t="s">
        <v>195</v>
      </c>
      <c r="U39" s="65" t="s">
        <v>182</v>
      </c>
      <c r="V39" s="84">
        <v>32.9050225999246</v>
      </c>
      <c r="W39" s="84">
        <v>6.78565000416667</v>
      </c>
      <c r="X39" s="85">
        <v>32</v>
      </c>
      <c r="Y39" s="85">
        <v>9</v>
      </c>
      <c r="Z39" s="85">
        <v>3</v>
      </c>
      <c r="AB39" s="95" t="s">
        <v>38</v>
      </c>
      <c r="AC39" s="95" t="s">
        <v>38</v>
      </c>
      <c r="AD39" s="43">
        <v>1</v>
      </c>
    </row>
    <row r="40" s="44" customFormat="true" ht="30" customHeight="true" spans="1:29">
      <c r="A40" s="15"/>
      <c r="B40" s="15" t="s">
        <v>196</v>
      </c>
      <c r="C40" s="15">
        <v>2</v>
      </c>
      <c r="D40" s="56"/>
      <c r="E40" s="68">
        <f t="shared" ref="E40:R40" si="9">SUM(E41:E42)</f>
        <v>21291</v>
      </c>
      <c r="F40" s="68">
        <f t="shared" si="9"/>
        <v>10581</v>
      </c>
      <c r="G40" s="68">
        <f t="shared" si="9"/>
        <v>6251</v>
      </c>
      <c r="H40" s="63">
        <f t="shared" si="9"/>
        <v>5908.851348</v>
      </c>
      <c r="I40" s="68">
        <f t="shared" si="9"/>
        <v>15800</v>
      </c>
      <c r="J40" s="68">
        <f t="shared" si="9"/>
        <v>2055</v>
      </c>
      <c r="K40" s="68">
        <f t="shared" si="9"/>
        <v>1821</v>
      </c>
      <c r="L40" s="65">
        <f t="shared" si="9"/>
        <v>0</v>
      </c>
      <c r="M40" s="65">
        <f t="shared" si="9"/>
        <v>0</v>
      </c>
      <c r="N40" s="65">
        <f t="shared" si="9"/>
        <v>0</v>
      </c>
      <c r="O40" s="65">
        <f t="shared" si="9"/>
        <v>0</v>
      </c>
      <c r="P40" s="65">
        <f t="shared" si="9"/>
        <v>0</v>
      </c>
      <c r="Q40" s="65">
        <f t="shared" si="9"/>
        <v>0</v>
      </c>
      <c r="R40" s="65">
        <f t="shared" si="9"/>
        <v>0</v>
      </c>
      <c r="S40" s="65"/>
      <c r="T40" s="65">
        <f>SUM(T41:T42)</f>
        <v>0</v>
      </c>
      <c r="U40" s="65">
        <f>SUM(U41:U42)</f>
        <v>0</v>
      </c>
      <c r="V40" s="82">
        <f>SUM(V41:V42)</f>
        <v>555.566601</v>
      </c>
      <c r="W40" s="82">
        <f>SUM(W41:W42)</f>
        <v>24.275188</v>
      </c>
      <c r="X40" s="41"/>
      <c r="Y40" s="41"/>
      <c r="Z40" s="41"/>
      <c r="AB40" s="96"/>
      <c r="AC40" s="96"/>
    </row>
    <row r="41" s="43" customFormat="true" ht="77.45" customHeight="true" spans="1:30">
      <c r="A41" s="15">
        <v>26</v>
      </c>
      <c r="B41" s="56" t="s">
        <v>197</v>
      </c>
      <c r="C41" s="56" t="s">
        <v>198</v>
      </c>
      <c r="D41" s="56" t="s">
        <v>199</v>
      </c>
      <c r="E41" s="65">
        <v>1291</v>
      </c>
      <c r="F41" s="66">
        <v>1081</v>
      </c>
      <c r="G41" s="66">
        <v>1081</v>
      </c>
      <c r="H41" s="67">
        <v>1270.4555</v>
      </c>
      <c r="I41" s="66">
        <v>800</v>
      </c>
      <c r="J41" s="66">
        <v>55</v>
      </c>
      <c r="K41" s="66">
        <v>21</v>
      </c>
      <c r="L41" s="66"/>
      <c r="M41" s="66" t="s">
        <v>38</v>
      </c>
      <c r="N41" s="70" t="s">
        <v>39</v>
      </c>
      <c r="O41" s="66" t="s">
        <v>38</v>
      </c>
      <c r="P41" s="66" t="s">
        <v>200</v>
      </c>
      <c r="Q41" s="66" t="s">
        <v>88</v>
      </c>
      <c r="R41" s="66" t="s">
        <v>201</v>
      </c>
      <c r="S41" s="66" t="s">
        <v>202</v>
      </c>
      <c r="T41" s="66" t="s">
        <v>127</v>
      </c>
      <c r="U41" s="65" t="s">
        <v>203</v>
      </c>
      <c r="V41" s="84">
        <v>69.375</v>
      </c>
      <c r="W41" s="84">
        <v>14.375</v>
      </c>
      <c r="X41" s="85">
        <v>71</v>
      </c>
      <c r="Y41" s="85">
        <v>10</v>
      </c>
      <c r="Z41" s="85">
        <v>416</v>
      </c>
      <c r="AB41" s="43" t="s">
        <v>39</v>
      </c>
      <c r="AD41" s="43">
        <v>1</v>
      </c>
    </row>
    <row r="42" s="42" customFormat="true" ht="86.45" customHeight="true" spans="1:30">
      <c r="A42" s="15">
        <v>27</v>
      </c>
      <c r="B42" s="56" t="s">
        <v>204</v>
      </c>
      <c r="C42" s="56" t="s">
        <v>205</v>
      </c>
      <c r="D42" s="56" t="s">
        <v>206</v>
      </c>
      <c r="E42" s="65">
        <v>20000</v>
      </c>
      <c r="F42" s="66">
        <v>9500</v>
      </c>
      <c r="G42" s="66">
        <v>5170</v>
      </c>
      <c r="H42" s="67">
        <v>4638.395848</v>
      </c>
      <c r="I42" s="66">
        <v>15000</v>
      </c>
      <c r="J42" s="66">
        <v>2000</v>
      </c>
      <c r="K42" s="66">
        <v>1800</v>
      </c>
      <c r="L42" s="66"/>
      <c r="M42" s="66" t="s">
        <v>38</v>
      </c>
      <c r="N42" s="70" t="s">
        <v>39</v>
      </c>
      <c r="O42" s="66" t="s">
        <v>38</v>
      </c>
      <c r="P42" s="66" t="s">
        <v>207</v>
      </c>
      <c r="Q42" s="66" t="s">
        <v>88</v>
      </c>
      <c r="R42" s="66" t="s">
        <v>208</v>
      </c>
      <c r="S42" s="66" t="s">
        <v>209</v>
      </c>
      <c r="T42" s="66" t="s">
        <v>76</v>
      </c>
      <c r="U42" s="65" t="s">
        <v>203</v>
      </c>
      <c r="V42" s="87">
        <v>486.191601</v>
      </c>
      <c r="W42" s="84">
        <v>9.900188</v>
      </c>
      <c r="X42" s="86">
        <v>20</v>
      </c>
      <c r="Y42" s="85">
        <v>10</v>
      </c>
      <c r="Z42" s="85">
        <v>8</v>
      </c>
      <c r="AA42" s="43">
        <v>1</v>
      </c>
      <c r="AB42" s="93" t="s">
        <v>38</v>
      </c>
      <c r="AC42" s="93" t="s">
        <v>38</v>
      </c>
      <c r="AD42" s="42">
        <v>1</v>
      </c>
    </row>
    <row r="43" s="45" customFormat="true" ht="30" customHeight="true" spans="1:27">
      <c r="A43" s="15"/>
      <c r="B43" s="15" t="s">
        <v>210</v>
      </c>
      <c r="C43" s="15">
        <v>2</v>
      </c>
      <c r="D43" s="56"/>
      <c r="E43" s="68">
        <f t="shared" ref="E43:R43" si="10">SUM(E44:E45)</f>
        <v>5360</v>
      </c>
      <c r="F43" s="68">
        <f t="shared" si="10"/>
        <v>5360</v>
      </c>
      <c r="G43" s="68">
        <f t="shared" si="10"/>
        <v>3408.6</v>
      </c>
      <c r="H43" s="63">
        <f t="shared" si="10"/>
        <v>2786.22</v>
      </c>
      <c r="I43" s="68">
        <f t="shared" si="10"/>
        <v>10350</v>
      </c>
      <c r="J43" s="68">
        <f t="shared" si="10"/>
        <v>1870</v>
      </c>
      <c r="K43" s="68">
        <f t="shared" si="10"/>
        <v>350</v>
      </c>
      <c r="L43" s="65">
        <f t="shared" si="10"/>
        <v>0</v>
      </c>
      <c r="M43" s="65">
        <f t="shared" si="10"/>
        <v>0</v>
      </c>
      <c r="N43" s="65">
        <f t="shared" si="10"/>
        <v>0</v>
      </c>
      <c r="O43" s="65">
        <f t="shared" si="10"/>
        <v>0</v>
      </c>
      <c r="P43" s="65">
        <f t="shared" si="10"/>
        <v>4032.5</v>
      </c>
      <c r="Q43" s="65">
        <f t="shared" si="10"/>
        <v>4032.5</v>
      </c>
      <c r="R43" s="65">
        <f t="shared" si="10"/>
        <v>0</v>
      </c>
      <c r="S43" s="65"/>
      <c r="T43" s="65">
        <f>SUM(T44:T45)</f>
        <v>0</v>
      </c>
      <c r="U43" s="65">
        <f>SUM(U44:U45)</f>
        <v>0</v>
      </c>
      <c r="V43" s="82">
        <f>SUM(V44:V45)</f>
        <v>190.089075925</v>
      </c>
      <c r="W43" s="82">
        <f>SUM(W44:W45)</f>
        <v>27.0650312</v>
      </c>
      <c r="X43" s="88"/>
      <c r="Y43" s="41"/>
      <c r="Z43" s="41"/>
      <c r="AA43" s="44"/>
    </row>
    <row r="44" s="43" customFormat="true" ht="60" customHeight="true" spans="1:30">
      <c r="A44" s="15">
        <v>28</v>
      </c>
      <c r="B44" s="56" t="s">
        <v>211</v>
      </c>
      <c r="C44" s="56" t="s">
        <v>212</v>
      </c>
      <c r="D44" s="56" t="s">
        <v>213</v>
      </c>
      <c r="E44" s="65">
        <v>218</v>
      </c>
      <c r="F44" s="66">
        <v>218</v>
      </c>
      <c r="G44" s="66">
        <v>152.6</v>
      </c>
      <c r="H44" s="67">
        <v>231.72</v>
      </c>
      <c r="I44" s="66">
        <v>350</v>
      </c>
      <c r="J44" s="66">
        <v>28</v>
      </c>
      <c r="K44" s="66">
        <v>25</v>
      </c>
      <c r="L44" s="66"/>
      <c r="M44" s="66" t="s">
        <v>38</v>
      </c>
      <c r="N44" s="70" t="s">
        <v>39</v>
      </c>
      <c r="O44" s="66" t="s">
        <v>38</v>
      </c>
      <c r="P44" s="66">
        <v>2016.3</v>
      </c>
      <c r="Q44" s="66">
        <v>2016.3</v>
      </c>
      <c r="R44" s="66" t="s">
        <v>214</v>
      </c>
      <c r="S44" s="66" t="s">
        <v>215</v>
      </c>
      <c r="T44" s="66" t="s">
        <v>76</v>
      </c>
      <c r="U44" s="65" t="s">
        <v>210</v>
      </c>
      <c r="V44" s="84">
        <v>4.54992384166667</v>
      </c>
      <c r="W44" s="84">
        <v>1.63224745</v>
      </c>
      <c r="X44" s="85">
        <v>31</v>
      </c>
      <c r="Y44" s="85">
        <v>11</v>
      </c>
      <c r="Z44" s="85">
        <v>1</v>
      </c>
      <c r="AB44" s="43" t="s">
        <v>38</v>
      </c>
      <c r="AC44" s="43" t="s">
        <v>38</v>
      </c>
      <c r="AD44" s="43">
        <v>1</v>
      </c>
    </row>
    <row r="45" s="42" customFormat="true" ht="124.15" customHeight="true" spans="1:30">
      <c r="A45" s="15">
        <v>29</v>
      </c>
      <c r="B45" s="56" t="s">
        <v>216</v>
      </c>
      <c r="C45" s="56" t="s">
        <v>217</v>
      </c>
      <c r="D45" s="56" t="s">
        <v>218</v>
      </c>
      <c r="E45" s="65">
        <v>5142</v>
      </c>
      <c r="F45" s="66">
        <v>5142</v>
      </c>
      <c r="G45" s="66">
        <v>3256</v>
      </c>
      <c r="H45" s="67">
        <v>2554.5</v>
      </c>
      <c r="I45" s="66">
        <v>10000</v>
      </c>
      <c r="J45" s="66">
        <v>1842</v>
      </c>
      <c r="K45" s="66">
        <v>325</v>
      </c>
      <c r="L45" s="66"/>
      <c r="M45" s="66" t="s">
        <v>38</v>
      </c>
      <c r="N45" s="70" t="s">
        <v>39</v>
      </c>
      <c r="O45" s="66" t="s">
        <v>38</v>
      </c>
      <c r="P45" s="66">
        <v>2016.2</v>
      </c>
      <c r="Q45" s="66">
        <v>2016.2</v>
      </c>
      <c r="R45" s="66" t="s">
        <v>214</v>
      </c>
      <c r="S45" s="66" t="s">
        <v>219</v>
      </c>
      <c r="T45" s="66" t="s">
        <v>61</v>
      </c>
      <c r="U45" s="65" t="s">
        <v>210</v>
      </c>
      <c r="V45" s="84">
        <v>185.539152083333</v>
      </c>
      <c r="W45" s="84">
        <v>25.43278375</v>
      </c>
      <c r="X45" s="85">
        <v>71</v>
      </c>
      <c r="Y45" s="85">
        <v>11</v>
      </c>
      <c r="Z45" s="85">
        <v>2</v>
      </c>
      <c r="AA45" s="43"/>
      <c r="AB45" s="43" t="s">
        <v>38</v>
      </c>
      <c r="AC45" s="43" t="s">
        <v>38</v>
      </c>
      <c r="AD45" s="43">
        <v>1</v>
      </c>
    </row>
  </sheetData>
  <autoFilter ref="A5:AD45">
    <extLst/>
  </autoFilter>
  <mergeCells count="33">
    <mergeCell ref="A1:R1"/>
    <mergeCell ref="A2:W2"/>
    <mergeCell ref="A3:C3"/>
    <mergeCell ref="I3:K3"/>
    <mergeCell ref="O3:Q3"/>
    <mergeCell ref="S3:W3"/>
    <mergeCell ref="I4:K4"/>
    <mergeCell ref="A4:A5"/>
    <mergeCell ref="B4:B5"/>
    <mergeCell ref="C4:C5"/>
    <mergeCell ref="D4:D5"/>
    <mergeCell ref="E4:E5"/>
    <mergeCell ref="F4:F5"/>
    <mergeCell ref="G4:G5"/>
    <mergeCell ref="H4:H5"/>
    <mergeCell ref="L4:L5"/>
    <mergeCell ref="M4:M5"/>
    <mergeCell ref="N4:N5"/>
    <mergeCell ref="O4:O5"/>
    <mergeCell ref="P4:P5"/>
    <mergeCell ref="Q4:Q5"/>
    <mergeCell ref="R4:R5"/>
    <mergeCell ref="S4:S5"/>
    <mergeCell ref="T4:T5"/>
    <mergeCell ref="U4:U5"/>
    <mergeCell ref="V4:V5"/>
    <mergeCell ref="W4:W5"/>
    <mergeCell ref="X4:X5"/>
    <mergeCell ref="Z4:Z5"/>
    <mergeCell ref="AA4:AA5"/>
    <mergeCell ref="AB4:AB5"/>
    <mergeCell ref="AC4:AC5"/>
    <mergeCell ref="AD4:AD5"/>
  </mergeCells>
  <printOptions horizontalCentered="true"/>
  <pageMargins left="0.196850393700787" right="0.196850393700787" top="0.34" bottom="0.236220472440945" header="0.196850393700787" footer="0"/>
  <pageSetup paperSize="9" scale="95" fitToHeight="17" orientation="landscape"/>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tabSelected="1" workbookViewId="0">
      <selection activeCell="J7" sqref="J7"/>
    </sheetView>
  </sheetViews>
  <sheetFormatPr defaultColWidth="9" defaultRowHeight="12" customHeight="true" outlineLevelCol="4"/>
  <cols>
    <col min="1" max="1" width="6.625" customWidth="true"/>
    <col min="2" max="2" width="8.625" style="4" customWidth="true"/>
    <col min="3" max="3" width="30.625" style="5" customWidth="true"/>
    <col min="4" max="4" width="34.125" style="5" customWidth="true"/>
    <col min="5" max="5" width="9.625" style="6" customWidth="true"/>
  </cols>
  <sheetData>
    <row r="1" ht="21" customHeight="true" spans="1:1">
      <c r="A1" s="7" t="s">
        <v>220</v>
      </c>
    </row>
    <row r="2" ht="48.75" customHeight="true" spans="1:5">
      <c r="A2" s="8" t="s">
        <v>221</v>
      </c>
      <c r="B2" s="9"/>
      <c r="C2" s="9"/>
      <c r="D2" s="9"/>
      <c r="E2" s="9"/>
    </row>
    <row r="3" ht="17.25" customHeight="true" spans="1:5">
      <c r="A3" s="10"/>
      <c r="B3" s="11"/>
      <c r="E3" s="6" t="s">
        <v>222</v>
      </c>
    </row>
    <row r="4" s="1" customFormat="true" ht="30" customHeight="true" spans="1:5">
      <c r="A4" s="12" t="s">
        <v>3</v>
      </c>
      <c r="B4" s="12" t="s">
        <v>223</v>
      </c>
      <c r="C4" s="12" t="s">
        <v>4</v>
      </c>
      <c r="D4" s="12" t="s">
        <v>5</v>
      </c>
      <c r="E4" s="15" t="s">
        <v>224</v>
      </c>
    </row>
    <row r="5" s="1" customFormat="true" ht="25" customHeight="true" spans="1:5">
      <c r="A5" s="12" t="s">
        <v>225</v>
      </c>
      <c r="B5" s="12"/>
      <c r="C5" s="13"/>
      <c r="D5" s="13"/>
      <c r="E5" s="35">
        <f>E6+E12+E16+E20+E21+E22+E23</f>
        <v>536.59</v>
      </c>
    </row>
    <row r="6" s="1" customFormat="true" ht="25" customHeight="true" spans="1:5">
      <c r="A6" s="14"/>
      <c r="B6" s="15" t="s">
        <v>158</v>
      </c>
      <c r="C6" s="12" t="s">
        <v>226</v>
      </c>
      <c r="D6" s="13"/>
      <c r="E6" s="35">
        <f>SUM(E7:E11)</f>
        <v>260.07</v>
      </c>
    </row>
    <row r="7" s="2" customFormat="true" ht="30" customHeight="true" spans="1:5">
      <c r="A7" s="16">
        <v>1</v>
      </c>
      <c r="B7" s="17"/>
      <c r="C7" s="18" t="s">
        <v>227</v>
      </c>
      <c r="D7" s="19" t="s">
        <v>228</v>
      </c>
      <c r="E7" s="36">
        <v>4.13</v>
      </c>
    </row>
    <row r="8" s="2" customFormat="true" ht="30" customHeight="true" spans="1:5">
      <c r="A8" s="16">
        <v>2</v>
      </c>
      <c r="B8" s="17"/>
      <c r="C8" s="20" t="s">
        <v>229</v>
      </c>
      <c r="D8" s="20" t="s">
        <v>230</v>
      </c>
      <c r="E8" s="36">
        <v>35.94</v>
      </c>
    </row>
    <row r="9" s="2" customFormat="true" ht="27" customHeight="true" spans="1:5">
      <c r="A9" s="16">
        <v>3</v>
      </c>
      <c r="B9" s="17"/>
      <c r="C9" s="20" t="s">
        <v>231</v>
      </c>
      <c r="D9" s="19" t="s">
        <v>232</v>
      </c>
      <c r="E9" s="36">
        <v>0.52</v>
      </c>
    </row>
    <row r="10" s="2" customFormat="true" ht="30" customHeight="true" spans="1:5">
      <c r="A10" s="16">
        <v>4</v>
      </c>
      <c r="B10" s="17"/>
      <c r="C10" s="20" t="s">
        <v>233</v>
      </c>
      <c r="D10" s="20" t="s">
        <v>234</v>
      </c>
      <c r="E10" s="36">
        <v>4.73</v>
      </c>
    </row>
    <row r="11" s="2" customFormat="true" ht="27" customHeight="true" spans="1:5">
      <c r="A11" s="16">
        <v>5</v>
      </c>
      <c r="B11" s="17"/>
      <c r="C11" s="19" t="s">
        <v>235</v>
      </c>
      <c r="D11" s="19" t="s">
        <v>236</v>
      </c>
      <c r="E11" s="36">
        <v>214.75</v>
      </c>
    </row>
    <row r="12" s="3" customFormat="true" ht="30" customHeight="true" spans="1:5">
      <c r="A12" s="21"/>
      <c r="B12" s="22" t="s">
        <v>34</v>
      </c>
      <c r="C12" s="23" t="s">
        <v>226</v>
      </c>
      <c r="D12" s="24"/>
      <c r="E12" s="37">
        <f>SUM(E13:E15)</f>
        <v>33.53</v>
      </c>
    </row>
    <row r="13" s="2" customFormat="true" ht="30" customHeight="true" spans="1:5">
      <c r="A13" s="16">
        <v>6</v>
      </c>
      <c r="B13" s="25"/>
      <c r="C13" s="20" t="s">
        <v>42</v>
      </c>
      <c r="D13" s="26" t="s">
        <v>237</v>
      </c>
      <c r="E13" s="36">
        <v>3.53</v>
      </c>
    </row>
    <row r="14" s="2" customFormat="true" ht="30" customHeight="true" spans="1:5">
      <c r="A14" s="16">
        <v>7</v>
      </c>
      <c r="B14" s="25"/>
      <c r="C14" s="20" t="s">
        <v>238</v>
      </c>
      <c r="D14" s="20" t="s">
        <v>239</v>
      </c>
      <c r="E14" s="36">
        <v>6.82</v>
      </c>
    </row>
    <row r="15" s="2" customFormat="true" ht="30" customHeight="true" spans="1:5">
      <c r="A15" s="16">
        <v>8</v>
      </c>
      <c r="B15" s="25"/>
      <c r="C15" s="26"/>
      <c r="D15" s="20" t="s">
        <v>240</v>
      </c>
      <c r="E15" s="36">
        <v>23.18</v>
      </c>
    </row>
    <row r="16" s="3" customFormat="true" ht="27" customHeight="true" spans="1:5">
      <c r="A16" s="21"/>
      <c r="B16" s="23" t="s">
        <v>166</v>
      </c>
      <c r="C16" s="23" t="s">
        <v>226</v>
      </c>
      <c r="D16" s="24"/>
      <c r="E16" s="37">
        <f>SUM(E17:E19)</f>
        <v>160.07</v>
      </c>
    </row>
    <row r="17" s="3" customFormat="true" ht="27" customHeight="true" spans="1:5">
      <c r="A17" s="27">
        <v>9</v>
      </c>
      <c r="B17" s="23"/>
      <c r="C17" s="28" t="s">
        <v>241</v>
      </c>
      <c r="D17" s="28" t="s">
        <v>242</v>
      </c>
      <c r="E17" s="36">
        <v>36.6</v>
      </c>
    </row>
    <row r="18" s="2" customFormat="true" ht="27" customHeight="true" spans="1:5">
      <c r="A18" s="16">
        <v>10</v>
      </c>
      <c r="B18" s="23"/>
      <c r="C18" s="28" t="s">
        <v>243</v>
      </c>
      <c r="D18" s="28" t="s">
        <v>244</v>
      </c>
      <c r="E18" s="36">
        <v>60.97</v>
      </c>
    </row>
    <row r="19" s="2" customFormat="true" ht="27" customHeight="true" spans="1:5">
      <c r="A19" s="16">
        <v>11</v>
      </c>
      <c r="B19" s="23"/>
      <c r="C19" s="28" t="s">
        <v>245</v>
      </c>
      <c r="D19" s="28" t="s">
        <v>246</v>
      </c>
      <c r="E19" s="36">
        <v>62.5</v>
      </c>
    </row>
    <row r="20" s="2" customFormat="true" ht="27" customHeight="true" spans="1:5">
      <c r="A20" s="16">
        <v>12</v>
      </c>
      <c r="B20" s="25" t="s">
        <v>134</v>
      </c>
      <c r="C20" s="29" t="s">
        <v>247</v>
      </c>
      <c r="D20" s="29" t="s">
        <v>248</v>
      </c>
      <c r="E20" s="37">
        <v>78.2</v>
      </c>
    </row>
    <row r="21" s="2" customFormat="true" ht="27" customHeight="true" spans="1:5">
      <c r="A21" s="16">
        <v>13</v>
      </c>
      <c r="B21" s="23" t="s">
        <v>49</v>
      </c>
      <c r="C21" s="30" t="s">
        <v>249</v>
      </c>
      <c r="D21" s="20" t="s">
        <v>217</v>
      </c>
      <c r="E21" s="37">
        <v>1.99</v>
      </c>
    </row>
    <row r="22" s="2" customFormat="true" ht="30.95" customHeight="true" spans="1:5">
      <c r="A22" s="16">
        <v>14</v>
      </c>
      <c r="B22" s="23" t="s">
        <v>107</v>
      </c>
      <c r="C22" s="31" t="s">
        <v>250</v>
      </c>
      <c r="D22" s="31" t="s">
        <v>251</v>
      </c>
      <c r="E22" s="37">
        <v>1.59</v>
      </c>
    </row>
    <row r="23" s="3" customFormat="true" ht="21" customHeight="true" spans="1:5">
      <c r="A23" s="21"/>
      <c r="B23" s="22" t="s">
        <v>210</v>
      </c>
      <c r="C23" s="23" t="s">
        <v>226</v>
      </c>
      <c r="D23" s="24"/>
      <c r="E23" s="37">
        <f>SUM(E24:E25)</f>
        <v>1.14</v>
      </c>
    </row>
    <row r="24" s="2" customFormat="true" ht="30" customHeight="true" spans="1:5">
      <c r="A24" s="16">
        <v>15</v>
      </c>
      <c r="B24" s="25"/>
      <c r="C24" s="32" t="s">
        <v>252</v>
      </c>
      <c r="D24" s="20" t="s">
        <v>253</v>
      </c>
      <c r="E24" s="36">
        <v>0.53</v>
      </c>
    </row>
    <row r="25" s="2" customFormat="true" ht="30.95" customHeight="true" spans="1:5">
      <c r="A25" s="16">
        <v>16</v>
      </c>
      <c r="B25" s="33"/>
      <c r="C25" s="34"/>
      <c r="D25" s="20" t="s">
        <v>254</v>
      </c>
      <c r="E25" s="36">
        <v>0.61</v>
      </c>
    </row>
  </sheetData>
  <mergeCells count="12">
    <mergeCell ref="A2:E2"/>
    <mergeCell ref="A5:D5"/>
    <mergeCell ref="C6:D6"/>
    <mergeCell ref="C12:D12"/>
    <mergeCell ref="C16:D16"/>
    <mergeCell ref="C23:D23"/>
    <mergeCell ref="B6:B11"/>
    <mergeCell ref="B12:B15"/>
    <mergeCell ref="B16:B19"/>
    <mergeCell ref="B23:B25"/>
    <mergeCell ref="C14:C15"/>
    <mergeCell ref="C24:C25"/>
  </mergeCells>
  <printOptions horizontalCentered="true"/>
  <pageMargins left="0.196527777777778" right="0.196527777777778" top="0.786805555555556" bottom="0.786805555555556" header="0.511805555555556" footer="0.511805555555556"/>
  <pageSetup paperSize="9" orientation="portrait" horizont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汇总表(29)细分隶属(更新合同金额)</vt:lpstr>
      <vt:lpstr>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刘进旭</dc:creator>
  <cp:lastModifiedBy>市财政局（收文）</cp:lastModifiedBy>
  <dcterms:created xsi:type="dcterms:W3CDTF">2016-08-07T08:35:00Z</dcterms:created>
  <cp:lastPrinted>2020-07-05T18:03:00Z</cp:lastPrinted>
  <dcterms:modified xsi:type="dcterms:W3CDTF">2022-11-25T08:27:53Z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