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保留两位小数" sheetId="2" r:id="rId1"/>
  </sheets>
  <calcPr calcId="144525"/>
</workbook>
</file>

<file path=xl/sharedStrings.xml><?xml version="1.0" encoding="utf-8"?>
<sst xmlns="http://schemas.openxmlformats.org/spreadsheetml/2006/main" count="24" uniqueCount="16">
  <si>
    <t>附件</t>
  </si>
  <si>
    <r>
      <t>五单位殡葬服务收费明细表（</t>
    </r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</t>
    </r>
    <r>
      <rPr>
        <sz val="24"/>
        <color theme="1"/>
        <rFont val="Times New Roman"/>
        <charset val="134"/>
      </rPr>
      <t>7</t>
    </r>
    <r>
      <rPr>
        <sz val="24"/>
        <color theme="1"/>
        <rFont val="方正小标宋简体"/>
        <charset val="134"/>
      </rPr>
      <t>月</t>
    </r>
    <r>
      <rPr>
        <sz val="24"/>
        <color theme="1"/>
        <rFont val="Times New Roman"/>
        <charset val="134"/>
      </rPr>
      <t>-11</t>
    </r>
    <r>
      <rPr>
        <sz val="24"/>
        <color theme="1"/>
        <rFont val="方正小标宋简体"/>
        <charset val="134"/>
      </rPr>
      <t>月）</t>
    </r>
  </si>
  <si>
    <t>单位：万元</t>
  </si>
  <si>
    <t>序号</t>
  </si>
  <si>
    <t>部门名称</t>
  </si>
  <si>
    <t>项目名称</t>
  </si>
  <si>
    <t>项目代码</t>
  </si>
  <si>
    <t>小计</t>
  </si>
  <si>
    <t>合计</t>
  </si>
  <si>
    <t>天津市第一殡仪馆</t>
  </si>
  <si>
    <t>殡葬服务收费</t>
  </si>
  <si>
    <t>12000021U5I6AEIC4MXUR</t>
  </si>
  <si>
    <t>天津市第二殡仪馆</t>
  </si>
  <si>
    <t>天津市第三殡仪馆</t>
  </si>
  <si>
    <t>天津市殡仪服务总站</t>
  </si>
  <si>
    <t>天津市殡仪墓地事务服务中心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</si>
</sst>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8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9" borderId="7" applyNumberFormat="false" applyAlignment="false" applyProtection="false">
      <alignment vertical="center"/>
    </xf>
    <xf numFmtId="0" fontId="17" fillId="13" borderId="9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5" fillId="9" borderId="13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4" fillId="22" borderId="1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5" xfId="0" applyFont="true" applyBorder="true" applyAlignment="true">
      <alignment horizontal="right" vertical="center"/>
    </xf>
    <xf numFmtId="57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B5" sqref="B5:D5"/>
    </sheetView>
  </sheetViews>
  <sheetFormatPr defaultColWidth="9" defaultRowHeight="13.5"/>
  <cols>
    <col min="1" max="1" width="6.125" customWidth="true"/>
    <col min="2" max="2" width="28.25" customWidth="true"/>
    <col min="3" max="3" width="13.75" customWidth="true"/>
    <col min="4" max="4" width="24" customWidth="true"/>
    <col min="5" max="5" width="10.75" customWidth="true"/>
    <col min="6" max="6" width="10.5" customWidth="true"/>
    <col min="7" max="7" width="10.25" customWidth="true"/>
    <col min="8" max="8" width="10.75" customWidth="true"/>
    <col min="9" max="9" width="12.625" customWidth="true"/>
    <col min="10" max="10" width="11.75" customWidth="true"/>
  </cols>
  <sheetData>
    <row r="1" ht="20.2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4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7.5" customHeight="true" spans="1:10">
      <c r="A3" s="5"/>
      <c r="B3" s="5"/>
      <c r="C3" s="5"/>
      <c r="D3" s="5"/>
      <c r="E3" s="5"/>
      <c r="F3" s="5"/>
      <c r="G3" s="5"/>
      <c r="H3" s="13" t="s">
        <v>2</v>
      </c>
      <c r="I3" s="13"/>
      <c r="J3" s="13"/>
    </row>
    <row r="4" ht="59.1" customHeight="true" spans="1:10">
      <c r="A4" s="6" t="s">
        <v>3</v>
      </c>
      <c r="B4" s="7" t="s">
        <v>4</v>
      </c>
      <c r="C4" s="7" t="s">
        <v>5</v>
      </c>
      <c r="D4" s="7" t="s">
        <v>6</v>
      </c>
      <c r="E4" s="6" t="s">
        <v>7</v>
      </c>
      <c r="F4" s="14">
        <v>44378</v>
      </c>
      <c r="G4" s="14">
        <v>44409</v>
      </c>
      <c r="H4" s="14">
        <v>44440</v>
      </c>
      <c r="I4" s="14">
        <v>44470</v>
      </c>
      <c r="J4" s="14">
        <v>44501</v>
      </c>
    </row>
    <row r="5" s="1" customFormat="true" ht="49.5" customHeight="true" spans="1:10">
      <c r="A5" s="8"/>
      <c r="B5" s="9" t="s">
        <v>8</v>
      </c>
      <c r="C5" s="10"/>
      <c r="D5" s="11"/>
      <c r="E5" s="8">
        <f>SUM(E6:E10)</f>
        <v>1758.93</v>
      </c>
      <c r="F5" s="8">
        <f>SUM(F6:F10)</f>
        <v>327.76</v>
      </c>
      <c r="G5" s="8">
        <f t="shared" ref="G5:J5" si="0">SUM(G6:G10)</f>
        <v>319.08</v>
      </c>
      <c r="H5" s="8">
        <f t="shared" si="0"/>
        <v>353.13</v>
      </c>
      <c r="I5" s="8">
        <f t="shared" si="0"/>
        <v>352.68</v>
      </c>
      <c r="J5" s="8">
        <f t="shared" si="0"/>
        <v>406.28</v>
      </c>
    </row>
    <row r="6" ht="38.25" customHeight="true" spans="1:10">
      <c r="A6" s="7">
        <v>1</v>
      </c>
      <c r="B6" s="7" t="s">
        <v>9</v>
      </c>
      <c r="C6" s="7" t="s">
        <v>10</v>
      </c>
      <c r="D6" s="12" t="s">
        <v>11</v>
      </c>
      <c r="E6" s="6">
        <f>SUM(F6:J6)</f>
        <v>825.05</v>
      </c>
      <c r="F6" s="6">
        <f>ROUND(1540810/10000,2)</f>
        <v>154.08</v>
      </c>
      <c r="G6" s="6">
        <f>ROUND(1596120/10000,2)</f>
        <v>159.61</v>
      </c>
      <c r="H6" s="6">
        <f>ROUND(1586735/10000,2)</f>
        <v>158.67</v>
      </c>
      <c r="I6" s="6">
        <f>ROUND(1672820/10000,2)</f>
        <v>167.28</v>
      </c>
      <c r="J6" s="6">
        <f>ROUND(1854115/10000,2)</f>
        <v>185.41</v>
      </c>
    </row>
    <row r="7" ht="38.25" customHeight="true" spans="1:10">
      <c r="A7" s="7">
        <v>2</v>
      </c>
      <c r="B7" s="7" t="s">
        <v>12</v>
      </c>
      <c r="C7" s="7" t="s">
        <v>10</v>
      </c>
      <c r="D7" s="12" t="s">
        <v>11</v>
      </c>
      <c r="E7" s="6">
        <f t="shared" ref="E7:E10" si="1">SUM(F7:J7)</f>
        <v>558.23</v>
      </c>
      <c r="F7" s="6">
        <f>ROUND(1017225/10000,2)</f>
        <v>101.72</v>
      </c>
      <c r="G7" s="6">
        <f>ROUND(1083290/10000,2)</f>
        <v>108.33</v>
      </c>
      <c r="H7" s="6">
        <f>ROUND(1030435/10000,2)</f>
        <v>103.04</v>
      </c>
      <c r="I7" s="6">
        <f>ROUND(1136450/10000,2)</f>
        <v>113.65</v>
      </c>
      <c r="J7" s="6">
        <f>ROUND(1314895/10000,2)</f>
        <v>131.49</v>
      </c>
    </row>
    <row r="8" ht="38.25" customHeight="true" spans="1:10">
      <c r="A8" s="7">
        <v>3</v>
      </c>
      <c r="B8" s="7" t="s">
        <v>13</v>
      </c>
      <c r="C8" s="7" t="s">
        <v>10</v>
      </c>
      <c r="D8" s="12" t="s">
        <v>11</v>
      </c>
      <c r="E8" s="6">
        <f t="shared" si="1"/>
        <v>245.26</v>
      </c>
      <c r="F8" s="6">
        <f>ROUND(465260/10000,2)</f>
        <v>46.53</v>
      </c>
      <c r="G8" s="6">
        <f>ROUND(321960/10000,2)</f>
        <v>32.2</v>
      </c>
      <c r="H8" s="6">
        <f>ROUND(618322.5/10000,2)</f>
        <v>61.83</v>
      </c>
      <c r="I8" s="6">
        <f>ROUND(429580/10000,2)</f>
        <v>42.96</v>
      </c>
      <c r="J8" s="6">
        <f>ROUND(617392.5/10000,2)</f>
        <v>61.74</v>
      </c>
    </row>
    <row r="9" ht="38.25" customHeight="true" spans="1:10">
      <c r="A9" s="7">
        <v>4</v>
      </c>
      <c r="B9" s="7" t="s">
        <v>14</v>
      </c>
      <c r="C9" s="7" t="s">
        <v>10</v>
      </c>
      <c r="D9" s="12" t="s">
        <v>11</v>
      </c>
      <c r="E9" s="6">
        <f t="shared" si="1"/>
        <v>99.62</v>
      </c>
      <c r="F9" s="6">
        <f>ROUND(208460/10000,2)</f>
        <v>20.85</v>
      </c>
      <c r="G9" s="6">
        <f>ROUND(135760/10000,2)</f>
        <v>13.58</v>
      </c>
      <c r="H9" s="6">
        <f>ROUND(224360/10000,2)</f>
        <v>22.44</v>
      </c>
      <c r="I9" s="6">
        <f>ROUND(224740/10000,2)</f>
        <v>22.47</v>
      </c>
      <c r="J9" s="6">
        <f>ROUND(202840/10000,2)</f>
        <v>20.28</v>
      </c>
    </row>
    <row r="10" ht="38.25" customHeight="true" spans="1:10">
      <c r="A10" s="7">
        <v>5</v>
      </c>
      <c r="B10" s="7" t="s">
        <v>15</v>
      </c>
      <c r="C10" s="7" t="s">
        <v>10</v>
      </c>
      <c r="D10" s="12" t="s">
        <v>11</v>
      </c>
      <c r="E10" s="6">
        <f t="shared" si="1"/>
        <v>30.77</v>
      </c>
      <c r="F10" s="6">
        <f>ROUND(45770/10000,2)</f>
        <v>4.58</v>
      </c>
      <c r="G10" s="6">
        <f>ROUND(53556/10000,2)</f>
        <v>5.36</v>
      </c>
      <c r="H10" s="6">
        <f>ROUND(71473/10000,2)</f>
        <v>7.15</v>
      </c>
      <c r="I10" s="6">
        <f>ROUND(63161/10000,2)</f>
        <v>6.32</v>
      </c>
      <c r="J10" s="6">
        <f>ROUND(73627/10000,2)</f>
        <v>7.36</v>
      </c>
    </row>
  </sheetData>
  <mergeCells count="4">
    <mergeCell ref="A2:J2"/>
    <mergeCell ref="A3:B3"/>
    <mergeCell ref="H3:J3"/>
    <mergeCell ref="B5:D5"/>
  </mergeCells>
  <printOptions horizontalCentered="true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保留两位小数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市财政局（收文）</cp:lastModifiedBy>
  <dcterms:created xsi:type="dcterms:W3CDTF">2006-09-17T00:00:00Z</dcterms:created>
  <cp:lastPrinted>2021-12-09T04:17:00Z</cp:lastPrinted>
  <dcterms:modified xsi:type="dcterms:W3CDTF">2021-12-10T17:47:26Z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