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0140"/>
  </bookViews>
  <sheets>
    <sheet name="2、2021年资金分配" sheetId="4" r:id="rId1"/>
  </sheets>
  <externalReferences>
    <externalReference r:id="rId2"/>
  </externalReferences>
  <definedNames>
    <definedName name="_xlnm.Print_Area" localSheetId="0">'2、2021年资金分配'!$A$2:$H$23</definedName>
  </definedNames>
  <calcPr calcId="144525"/>
</workbook>
</file>

<file path=xl/sharedStrings.xml><?xml version="1.0" encoding="utf-8"?>
<sst xmlns="http://schemas.openxmlformats.org/spreadsheetml/2006/main" count="35" uniqueCount="35">
  <si>
    <t>附件</t>
  </si>
  <si>
    <t>2021年均衡性转移资金支付资金分配情况表</t>
  </si>
  <si>
    <t>单位：万元</t>
  </si>
  <si>
    <t>项目</t>
  </si>
  <si>
    <t>总计</t>
  </si>
  <si>
    <r>
      <rPr>
        <sz val="12"/>
        <rFont val="宋体"/>
        <charset val="134"/>
        <scheme val="minor"/>
      </rPr>
      <t>2020年提前下达（津财预</t>
    </r>
    <r>
      <rPr>
        <sz val="12"/>
        <rFont val="宋体"/>
        <charset val="134"/>
      </rPr>
      <t>〔2020〕</t>
    </r>
    <r>
      <rPr>
        <sz val="12"/>
        <rFont val="宋体"/>
        <charset val="134"/>
        <scheme val="minor"/>
      </rPr>
      <t>80号）</t>
    </r>
  </si>
  <si>
    <t>2021年执行中已下达（津财预指
〔2021〕20号）</t>
  </si>
  <si>
    <t>此次下达</t>
  </si>
  <si>
    <t>小计</t>
  </si>
  <si>
    <t>中央直达
（津财预指
〔2021〕2号）</t>
  </si>
  <si>
    <r>
      <rPr>
        <sz val="12"/>
        <rFont val="宋体"/>
        <charset val="134"/>
      </rPr>
      <t>市级财</t>
    </r>
    <r>
      <rPr>
        <sz val="12"/>
        <rFont val="宋体"/>
        <charset val="134"/>
      </rPr>
      <t>力安排</t>
    </r>
  </si>
  <si>
    <t>A=B+E</t>
  </si>
  <si>
    <t>A=B+E+F</t>
  </si>
  <si>
    <t>B=C+D</t>
  </si>
  <si>
    <t>C</t>
  </si>
  <si>
    <t>D</t>
  </si>
  <si>
    <t>E</t>
  </si>
  <si>
    <t>F</t>
  </si>
  <si>
    <t>合   计</t>
  </si>
  <si>
    <t>和平</t>
  </si>
  <si>
    <t>河北</t>
  </si>
  <si>
    <t>河东</t>
  </si>
  <si>
    <t>河西</t>
  </si>
  <si>
    <t>南开</t>
  </si>
  <si>
    <t>红桥</t>
  </si>
  <si>
    <t>东丽</t>
  </si>
  <si>
    <t>西青</t>
  </si>
  <si>
    <t>津南</t>
  </si>
  <si>
    <t>北辰</t>
  </si>
  <si>
    <t>武清</t>
  </si>
  <si>
    <t>宝坻</t>
  </si>
  <si>
    <t>蓟县</t>
  </si>
  <si>
    <t>宁河</t>
  </si>
  <si>
    <t>静海</t>
  </si>
  <si>
    <t>滨海新区</t>
  </si>
</sst>
</file>

<file path=xl/styles.xml><?xml version="1.0" encoding="utf-8"?>
<styleSheet xmlns="http://schemas.openxmlformats.org/spreadsheetml/2006/main">
  <numFmts count="13">
    <numFmt numFmtId="176" formatCode="&quot;?#,##0;\(&quot;&quot;?&quot;#,##0\)"/>
    <numFmt numFmtId="177" formatCode="_(* #,##0_);_(* \(#,##0\);_(* &quot;-&quot;_);_(@_)"/>
    <numFmt numFmtId="178" formatCode="_ * #,##0_ ;_ * \-#,##0_ ;_ * &quot;-&quot;??_ ;_ @_ "/>
    <numFmt numFmtId="179" formatCode="#,##0;\(#,##0\)"/>
    <numFmt numFmtId="180" formatCode="\$#,##0;\(\$#,##0\)"/>
    <numFmt numFmtId="181" formatCode="_-* #,##0_-;\-* #,##0_-;_-* &quot;-&quot;_-;_-@_-"/>
    <numFmt numFmtId="44" formatCode="_ &quot;￥&quot;* #,##0.00_ ;_ &quot;￥&quot;* \-#,##0.00_ ;_ &quot;￥&quot;* &quot;-&quot;??_ ;_ @_ "/>
    <numFmt numFmtId="182" formatCode="_(* #,##0.00_);_(* \(#,##0.00\);_(* &quot;-&quot;??_);_(@_)"/>
    <numFmt numFmtId="42" formatCode="_ &quot;￥&quot;* #,##0_ ;_ &quot;￥&quot;* \-#,##0_ ;_ &quot;￥&quot;* &quot;-&quot;_ ;_ @_ "/>
    <numFmt numFmtId="41" formatCode="_ * #,##0_ ;_ * \-#,##0_ ;_ * &quot;-&quot;_ ;_ @_ "/>
    <numFmt numFmtId="183" formatCode="_-* #,##0.00_-;\-* #,##0.00_-;_-* &quot;-&quot;??_-;_-@_-"/>
    <numFmt numFmtId="43" formatCode="_ * #,##0.00_ ;_ * \-#,##0.00_ ;_ * &quot;-&quot;??_ ;_ @_ "/>
    <numFmt numFmtId="184" formatCode="\$#,##0.00;\(\$#,##0.00\)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name val="Arial"/>
      <charset val="134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2"/>
      <name val="Arial"/>
      <charset val="134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thin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20" fillId="0" borderId="0"/>
    <xf numFmtId="183" fontId="10" fillId="0" borderId="0" applyFont="false" applyFill="false" applyBorder="false" applyAlignment="false" applyProtection="false"/>
    <xf numFmtId="0" fontId="10" fillId="0" borderId="0" applyFont="false" applyFill="false" applyBorder="false" applyAlignment="false" applyProtection="false"/>
    <xf numFmtId="184" fontId="10" fillId="0" borderId="0"/>
    <xf numFmtId="2" fontId="27" fillId="0" borderId="0" applyProtection="false"/>
    <xf numFmtId="0" fontId="2" fillId="0" borderId="0">
      <alignment vertical="center"/>
    </xf>
    <xf numFmtId="0" fontId="2" fillId="0" borderId="0"/>
    <xf numFmtId="0" fontId="23" fillId="0" borderId="0"/>
    <xf numFmtId="0" fontId="2" fillId="0" borderId="0"/>
    <xf numFmtId="0" fontId="0" fillId="0" borderId="0"/>
    <xf numFmtId="182" fontId="23" fillId="0" borderId="0" applyFont="false" applyFill="false" applyBorder="false" applyAlignment="false" applyProtection="false"/>
    <xf numFmtId="183" fontId="2" fillId="0" borderId="0" applyFont="false" applyFill="false" applyBorder="false" applyAlignment="false" applyProtection="false"/>
    <xf numFmtId="0" fontId="20" fillId="0" borderId="0"/>
    <xf numFmtId="0" fontId="21" fillId="0" borderId="0" applyProtection="false"/>
    <xf numFmtId="0" fontId="8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0"/>
    <xf numFmtId="177" fontId="23" fillId="0" borderId="0" applyFont="false" applyFill="false" applyBorder="false" applyAlignment="false" applyProtection="false"/>
    <xf numFmtId="0" fontId="17" fillId="8" borderId="13" applyNumberFormat="false" applyAlignment="false" applyProtection="false">
      <alignment vertical="center"/>
    </xf>
    <xf numFmtId="0" fontId="25" fillId="24" borderId="15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7" fillId="0" borderId="17" applyProtection="false"/>
    <xf numFmtId="0" fontId="29" fillId="0" borderId="0" applyNumberFormat="false" applyFill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179" fontId="10" fillId="0" borderId="0"/>
    <xf numFmtId="1" fontId="20" fillId="0" borderId="0"/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27" fillId="0" borderId="0" applyProtection="false"/>
    <xf numFmtId="0" fontId="31" fillId="0" borderId="18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176" fontId="10" fillId="0" borderId="0" applyProtection="false"/>
    <xf numFmtId="0" fontId="16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0" borderId="0"/>
    <xf numFmtId="0" fontId="15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12" borderId="11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1" fillId="8" borderId="10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181" fontId="2" fillId="0" borderId="0" applyFont="false" applyFill="false" applyBorder="false" applyAlignment="false" applyProtection="false"/>
    <xf numFmtId="0" fontId="8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180" fontId="10" fillId="0" borderId="0"/>
    <xf numFmtId="0" fontId="9" fillId="0" borderId="0" applyProtection="false"/>
    <xf numFmtId="0" fontId="8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2" fillId="18" borderId="10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41">
    <xf numFmtId="0" fontId="0" fillId="0" borderId="0" xfId="0"/>
    <xf numFmtId="0" fontId="1" fillId="0" borderId="0" xfId="6" applyFont="true">
      <alignment vertical="center"/>
    </xf>
    <xf numFmtId="0" fontId="2" fillId="0" borderId="0" xfId="6">
      <alignment vertical="center"/>
    </xf>
    <xf numFmtId="0" fontId="2" fillId="2" borderId="0" xfId="6" applyFill="true">
      <alignment vertical="center"/>
    </xf>
    <xf numFmtId="0" fontId="3" fillId="0" borderId="0" xfId="6" applyFont="true">
      <alignment vertical="center"/>
    </xf>
    <xf numFmtId="0" fontId="4" fillId="0" borderId="0" xfId="6" applyFont="true" applyAlignment="true">
      <alignment horizontal="center" vertical="top"/>
    </xf>
    <xf numFmtId="0" fontId="2" fillId="0" borderId="0" xfId="6" applyAlignment="true">
      <alignment horizontal="left" vertical="center"/>
    </xf>
    <xf numFmtId="178" fontId="2" fillId="0" borderId="0" xfId="6" applyNumberFormat="true">
      <alignment vertical="center"/>
    </xf>
    <xf numFmtId="0" fontId="5" fillId="0" borderId="1" xfId="6" applyFont="true" applyFill="true" applyBorder="true" applyAlignment="true">
      <alignment horizontal="center" vertical="center" wrapText="true"/>
    </xf>
    <xf numFmtId="0" fontId="5" fillId="2" borderId="2" xfId="6" applyFont="true" applyFill="true" applyBorder="true" applyAlignment="true">
      <alignment horizontal="center" vertical="center" wrapText="true"/>
    </xf>
    <xf numFmtId="0" fontId="5" fillId="0" borderId="2" xfId="6" applyFont="true" applyBorder="true" applyAlignment="true">
      <alignment horizontal="center" vertical="center" wrapText="true"/>
    </xf>
    <xf numFmtId="0" fontId="5" fillId="0" borderId="3" xfId="6" applyFont="true" applyFill="true" applyBorder="true" applyAlignment="true">
      <alignment horizontal="center" vertical="center" wrapText="true"/>
    </xf>
    <xf numFmtId="0" fontId="5" fillId="2" borderId="4" xfId="6" applyFont="true" applyFill="true" applyBorder="true" applyAlignment="true">
      <alignment horizontal="center" vertical="center" wrapText="true"/>
    </xf>
    <xf numFmtId="0" fontId="5" fillId="0" borderId="4" xfId="6" applyFont="true" applyBorder="true" applyAlignment="true">
      <alignment horizontal="center" vertical="center" wrapText="true"/>
    </xf>
    <xf numFmtId="0" fontId="6" fillId="0" borderId="3" xfId="6" applyFont="true" applyFill="true" applyBorder="true" applyAlignment="true">
      <alignment horizontal="center" vertical="center"/>
    </xf>
    <xf numFmtId="178" fontId="6" fillId="2" borderId="4" xfId="22" applyNumberFormat="true" applyFont="true" applyFill="true" applyBorder="true">
      <alignment vertical="center"/>
    </xf>
    <xf numFmtId="178" fontId="6" fillId="0" borderId="4" xfId="22" applyNumberFormat="true" applyFont="true" applyBorder="true">
      <alignment vertical="center"/>
    </xf>
    <xf numFmtId="0" fontId="5" fillId="0" borderId="3" xfId="6" applyFont="true" applyFill="true" applyBorder="true" applyAlignment="true">
      <alignment horizontal="center" vertical="center"/>
    </xf>
    <xf numFmtId="178" fontId="5" fillId="2" borderId="4" xfId="22" applyNumberFormat="true" applyFont="true" applyFill="true" applyBorder="true">
      <alignment vertical="center"/>
    </xf>
    <xf numFmtId="178" fontId="5" fillId="0" borderId="4" xfId="22" applyNumberFormat="true" applyFont="true" applyBorder="true">
      <alignment vertical="center"/>
    </xf>
    <xf numFmtId="0" fontId="5" fillId="0" borderId="5" xfId="6" applyFont="true" applyFill="true" applyBorder="true" applyAlignment="true">
      <alignment horizontal="center" vertical="center"/>
    </xf>
    <xf numFmtId="178" fontId="5" fillId="2" borderId="6" xfId="22" applyNumberFormat="true" applyFont="true" applyFill="true" applyBorder="true">
      <alignment vertical="center"/>
    </xf>
    <xf numFmtId="178" fontId="5" fillId="0" borderId="6" xfId="22" applyNumberFormat="true" applyFont="true" applyBorder="true">
      <alignment vertical="center"/>
    </xf>
    <xf numFmtId="0" fontId="5" fillId="0" borderId="0" xfId="6" applyFont="true" applyFill="true" applyBorder="true" applyAlignment="true">
      <alignment horizontal="left" vertical="center"/>
    </xf>
    <xf numFmtId="178" fontId="5" fillId="2" borderId="0" xfId="22" applyNumberFormat="true" applyFont="true" applyFill="true" applyBorder="true">
      <alignment vertical="center"/>
    </xf>
    <xf numFmtId="178" fontId="5" fillId="0" borderId="0" xfId="22" applyNumberFormat="true" applyFont="true" applyBorder="true">
      <alignment vertical="center"/>
    </xf>
    <xf numFmtId="0" fontId="2" fillId="0" borderId="0" xfId="6" applyFont="true">
      <alignment vertical="center"/>
    </xf>
    <xf numFmtId="0" fontId="2" fillId="0" borderId="0" xfId="6" applyFont="true" applyAlignment="true">
      <alignment horizontal="right" vertical="center"/>
    </xf>
    <xf numFmtId="0" fontId="5" fillId="0" borderId="7" xfId="6" applyFont="true" applyBorder="true" applyAlignment="true">
      <alignment horizontal="center" vertical="center" wrapText="true"/>
    </xf>
    <xf numFmtId="0" fontId="2" fillId="0" borderId="4" xfId="6" applyFont="true" applyBorder="true" applyAlignment="true">
      <alignment horizontal="center" vertical="center" wrapText="true"/>
    </xf>
    <xf numFmtId="0" fontId="5" fillId="0" borderId="8" xfId="6" applyFont="true" applyBorder="true" applyAlignment="true">
      <alignment horizontal="center" vertical="center" wrapText="true"/>
    </xf>
    <xf numFmtId="0" fontId="2" fillId="0" borderId="4" xfId="6" applyFont="true" applyBorder="true" applyAlignment="true">
      <alignment horizontal="center" vertical="center"/>
    </xf>
    <xf numFmtId="0" fontId="5" fillId="0" borderId="4" xfId="6" applyFont="true" applyFill="true" applyBorder="true" applyAlignment="true">
      <alignment horizontal="center" vertical="center" wrapText="true"/>
    </xf>
    <xf numFmtId="178" fontId="6" fillId="0" borderId="4" xfId="6" applyNumberFormat="true" applyFont="true" applyFill="true" applyBorder="true">
      <alignment vertical="center"/>
    </xf>
    <xf numFmtId="178" fontId="6" fillId="0" borderId="8" xfId="6" applyNumberFormat="true" applyFont="true" applyFill="true" applyBorder="true">
      <alignment vertical="center"/>
    </xf>
    <xf numFmtId="178" fontId="2" fillId="0" borderId="4" xfId="6" applyNumberFormat="true" applyFont="true" applyBorder="true">
      <alignment vertical="center"/>
    </xf>
    <xf numFmtId="178" fontId="5" fillId="0" borderId="4" xfId="6" applyNumberFormat="true" applyFont="true" applyFill="true" applyBorder="true">
      <alignment vertical="center"/>
    </xf>
    <xf numFmtId="178" fontId="5" fillId="0" borderId="8" xfId="6" applyNumberFormat="true" applyFont="true" applyFill="true" applyBorder="true">
      <alignment vertical="center"/>
    </xf>
    <xf numFmtId="178" fontId="2" fillId="0" borderId="6" xfId="6" applyNumberFormat="true" applyFont="true" applyBorder="true">
      <alignment vertical="center"/>
    </xf>
    <xf numFmtId="178" fontId="5" fillId="0" borderId="6" xfId="6" applyNumberFormat="true" applyFont="true" applyFill="true" applyBorder="true">
      <alignment vertical="center"/>
    </xf>
    <xf numFmtId="178" fontId="5" fillId="0" borderId="9" xfId="6" applyNumberFormat="true" applyFont="true" applyFill="true" applyBorder="true">
      <alignment vertical="center"/>
    </xf>
  </cellXfs>
  <cellStyles count="76">
    <cellStyle name="常规" xfId="0" builtinId="0"/>
    <cellStyle name="?鹎%U龡&amp;H齲_x0001_C铣_x0014__x0007__x0001__x0001_" xfId="1"/>
    <cellStyle name="Comma_Israel&amp;Safr" xfId="2"/>
    <cellStyle name="Currency [0]_Israel&amp;Safr" xfId="3"/>
    <cellStyle name="Currency1" xfId="4"/>
    <cellStyle name="Fixed" xfId="5"/>
    <cellStyle name="常规 2" xfId="6"/>
    <cellStyle name="常规 4" xfId="7"/>
    <cellStyle name="普通_laroux" xfId="8"/>
    <cellStyle name="常规 4 2" xfId="9"/>
    <cellStyle name="常规 46" xfId="10"/>
    <cellStyle name="千分位_laroux" xfId="11"/>
    <cellStyle name="千位_1+9" xfId="12"/>
    <cellStyle name="样式 1" xfId="13"/>
    <cellStyle name="HEADING2" xfId="14"/>
    <cellStyle name="60% - 强调文字颜色 6" xfId="15" builtinId="52"/>
    <cellStyle name="20% - 强调文字颜色 6" xfId="16" builtinId="50"/>
    <cellStyle name="Normal_Certs Q2" xfId="17"/>
    <cellStyle name="千分位[0]_laroux" xfId="18"/>
    <cellStyle name="输出" xfId="19" builtinId="21"/>
    <cellStyle name="检查单元格" xfId="20" builtinId="23"/>
    <cellStyle name="差" xfId="21" builtinId="27"/>
    <cellStyle name="千位分隔 2" xfId="22"/>
    <cellStyle name="标题 1" xfId="23" builtinId="16"/>
    <cellStyle name="Total" xfId="24"/>
    <cellStyle name="解释性文本" xfId="25" builtinId="53"/>
    <cellStyle name="标题 2" xfId="26" builtinId="17"/>
    <cellStyle name="40% - 强调文字颜色 5" xfId="27" builtinId="47"/>
    <cellStyle name="comma zerodec" xfId="28"/>
    <cellStyle name="Percent_laroux" xfId="29"/>
    <cellStyle name="千位分隔[0]" xfId="30" builtinId="6"/>
    <cellStyle name="40% - 强调文字颜色 6" xfId="31" builtinId="51"/>
    <cellStyle name="超链接" xfId="32" builtinId="8"/>
    <cellStyle name="强调文字颜色 5" xfId="33" builtinId="45"/>
    <cellStyle name="标题 3" xfId="34" builtinId="18"/>
    <cellStyle name="Date" xfId="35"/>
    <cellStyle name="汇总" xfId="36" builtinId="25"/>
    <cellStyle name="20% - 强调文字颜色 1" xfId="37" builtinId="30"/>
    <cellStyle name="40% - 强调文字颜色 1" xfId="38" builtinId="31"/>
    <cellStyle name="强调文字颜色 6" xfId="39" builtinId="49"/>
    <cellStyle name="千位分隔" xfId="40" builtinId="3"/>
    <cellStyle name="标题" xfId="41" builtinId="15"/>
    <cellStyle name="Currency_Israel&amp;Safr" xfId="42"/>
    <cellStyle name="已访问的超链接" xfId="43" builtinId="9"/>
    <cellStyle name="40% - 强调文字颜色 4" xfId="44" builtinId="43"/>
    <cellStyle name="常规 3" xfId="45"/>
    <cellStyle name="链接单元格" xfId="46" builtinId="24"/>
    <cellStyle name="标题 4" xfId="47" builtinId="19"/>
    <cellStyle name="20% - 强调文字颜色 2" xfId="48" builtinId="34"/>
    <cellStyle name="常规 10" xfId="49"/>
    <cellStyle name="货币[0]" xfId="50" builtinId="7"/>
    <cellStyle name="警告文本" xfId="51" builtinId="11"/>
    <cellStyle name="40% - 强调文字颜色 2" xfId="52" builtinId="35"/>
    <cellStyle name="注释" xfId="53" builtinId="10"/>
    <cellStyle name="60% - 强调文字颜色 3" xfId="54" builtinId="40"/>
    <cellStyle name="好" xfId="55" builtinId="26"/>
    <cellStyle name="20% - 强调文字颜色 5" xfId="56" builtinId="46"/>
    <cellStyle name="适中" xfId="57" builtinId="28"/>
    <cellStyle name="计算" xfId="58" builtinId="22"/>
    <cellStyle name="强调文字颜色 1" xfId="59" builtinId="29"/>
    <cellStyle name="60% - 强调文字颜色 4" xfId="60" builtinId="44"/>
    <cellStyle name="千位[0]_1+9" xfId="61"/>
    <cellStyle name="60% - 强调文字颜色 1" xfId="62" builtinId="32"/>
    <cellStyle name="强调文字颜色 2" xfId="63" builtinId="33"/>
    <cellStyle name="Dollar (zero dec)" xfId="64"/>
    <cellStyle name="HEADING1" xfId="65"/>
    <cellStyle name="60% - 强调文字颜色 5" xfId="66" builtinId="48"/>
    <cellStyle name="百分比" xfId="67" builtinId="5"/>
    <cellStyle name="60% - 强调文字颜色 2" xfId="68" builtinId="36"/>
    <cellStyle name="货币" xfId="69" builtinId="4"/>
    <cellStyle name="强调文字颜色 3" xfId="70" builtinId="37"/>
    <cellStyle name="20% - 强调文字颜色 3" xfId="71" builtinId="38"/>
    <cellStyle name="输入" xfId="72" builtinId="20"/>
    <cellStyle name="40% - 强调文字颜色 3" xfId="73" builtinId="39"/>
    <cellStyle name="强调文字颜色 4" xfId="74" builtinId="41"/>
    <cellStyle name="20% - 强调文字颜色 4" xfId="75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1&#24180;&#22343;&#34913;&#24615;&#36716;&#31227;&#25903;&#20184;/2021-11-26&#20462;&#25913;&#27979;&#31639;/2021-11-26&#22256;&#38590;&#31995;&#25968;&#27861;&#27979;&#31639;2&#8212;&#8212;&#32467;&#21512;&#37026;&#23616;&#25552;&#31034;&#30340;&#22256;&#38590;&#21435;&#21152;&#22823;&#19977;&#20445;&#26435;&#37325;&#65292;22&#24180;&#37325;&#26032;&#21457;&#25991;&#26126;&#30830;&#21150;&#27861; 4&#21306;&#24314;&#21046;&#38215;&#20840;&#21076;&#65292;&#20110;&#22788;&#35201;&#27714;&#20877;&#35843;&#259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1.近三年分配情况"/>
      <sheetName val="2、2021年资金分配"/>
      <sheetName val="3、2022年资金分配预计"/>
      <sheetName val="4、2022年资金提前下达"/>
      <sheetName val="困难系数法测算"/>
      <sheetName val="0.报政府文件附表"/>
      <sheetName val="1.历年分配"/>
      <sheetName val="2.当年资金分配 (分析表)"/>
      <sheetName val="3.原办法测算（不用了）"/>
      <sheetName val="A.标准收入（汇总表）"/>
      <sheetName val="B.标准收入 (明细)"/>
      <sheetName val="a.标准支出 (汇总表)"/>
      <sheetName val="b.标准支出（基础稿）"/>
      <sheetName val="“三保”预算执行情况表（不用）"/>
      <sheetName val="c.标准支出（一般公共服务）"/>
      <sheetName val="d.标准支出（公共安全）"/>
      <sheetName val="e.标准支出（教育）"/>
      <sheetName val="f.标准支出（医疗卫生)"/>
      <sheetName val="g.标准支出（城乡社区事务）"/>
      <sheetName val="h.标准支出（农林水事务)"/>
      <sheetName val="i.标准支出（社会保障和就业)"/>
    </sheetNames>
    <sheetDataSet>
      <sheetData sheetId="0"/>
      <sheetData sheetId="1"/>
      <sheetData sheetId="2"/>
      <sheetData sheetId="3"/>
      <sheetData sheetId="4"/>
      <sheetData sheetId="5">
        <row r="8">
          <cell r="B8">
            <v>0</v>
          </cell>
        </row>
        <row r="9">
          <cell r="B9">
            <v>0.13564915325477</v>
          </cell>
        </row>
        <row r="10">
          <cell r="B10">
            <v>0.138427382368844</v>
          </cell>
        </row>
        <row r="11">
          <cell r="B11">
            <v>0</v>
          </cell>
        </row>
        <row r="12">
          <cell r="B12">
            <v>0.0850875255742371</v>
          </cell>
        </row>
        <row r="13">
          <cell r="B13">
            <v>0.121442390440928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0.0869822611794745</v>
          </cell>
        </row>
        <row r="20">
          <cell r="B20">
            <v>0.307823220442721</v>
          </cell>
        </row>
        <row r="21">
          <cell r="B21">
            <v>0.124588066739026</v>
          </cell>
        </row>
        <row r="22">
          <cell r="B22">
            <v>0</v>
          </cell>
        </row>
        <row r="23">
          <cell r="B2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8"/>
  <sheetViews>
    <sheetView tabSelected="1" view="pageBreakPreview" zoomScale="115" zoomScaleNormal="100" zoomScaleSheetLayoutView="115" workbookViewId="0">
      <pane xSplit="1" ySplit="6" topLeftCell="B7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 outlineLevelCol="7"/>
  <cols>
    <col min="1" max="1" width="18.625" style="2" customWidth="true"/>
    <col min="2" max="2" width="1" style="3" hidden="true" customWidth="true"/>
    <col min="3" max="8" width="18.75" style="2" customWidth="true"/>
    <col min="9" max="16384" width="9" style="2"/>
  </cols>
  <sheetData>
    <row r="1" ht="27" customHeight="true" spans="1:1">
      <c r="A1" s="4" t="s">
        <v>0</v>
      </c>
    </row>
    <row r="2" ht="35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ht="17.25" customHeight="true" spans="1:8">
      <c r="A3" s="6"/>
      <c r="D3" s="7"/>
      <c r="H3" s="27" t="s">
        <v>2</v>
      </c>
    </row>
    <row r="4" ht="21.75" customHeight="true" spans="1:8">
      <c r="A4" s="8" t="s">
        <v>3</v>
      </c>
      <c r="B4" s="9"/>
      <c r="C4" s="10" t="s">
        <v>4</v>
      </c>
      <c r="D4" s="10" t="s">
        <v>5</v>
      </c>
      <c r="E4" s="10"/>
      <c r="F4" s="10"/>
      <c r="G4" s="10" t="s">
        <v>6</v>
      </c>
      <c r="H4" s="28" t="s">
        <v>7</v>
      </c>
    </row>
    <row r="5" ht="47.25" customHeight="true" spans="1:8">
      <c r="A5" s="11"/>
      <c r="B5" s="12"/>
      <c r="C5" s="13"/>
      <c r="D5" s="13" t="s">
        <v>8</v>
      </c>
      <c r="E5" s="13" t="s">
        <v>9</v>
      </c>
      <c r="F5" s="29" t="s">
        <v>10</v>
      </c>
      <c r="G5" s="13"/>
      <c r="H5" s="30"/>
    </row>
    <row r="6" ht="34.5" customHeight="true" spans="1:8">
      <c r="A6" s="11"/>
      <c r="B6" s="12" t="s">
        <v>11</v>
      </c>
      <c r="C6" s="13" t="s">
        <v>12</v>
      </c>
      <c r="D6" s="13" t="s">
        <v>13</v>
      </c>
      <c r="E6" s="13" t="s">
        <v>14</v>
      </c>
      <c r="F6" s="31" t="s">
        <v>15</v>
      </c>
      <c r="G6" s="32" t="s">
        <v>16</v>
      </c>
      <c r="H6" s="30" t="s">
        <v>17</v>
      </c>
    </row>
    <row r="7" s="1" customFormat="true" ht="20.25" customHeight="true" spans="1:8">
      <c r="A7" s="14" t="s">
        <v>18</v>
      </c>
      <c r="B7" s="15">
        <v>116200</v>
      </c>
      <c r="C7" s="16">
        <v>316000</v>
      </c>
      <c r="D7" s="16">
        <f>SUM(D8:D23)</f>
        <v>221340</v>
      </c>
      <c r="E7" s="16">
        <f>SUM(E8:E23)</f>
        <v>58208</v>
      </c>
      <c r="F7" s="16">
        <f>SUM(F8:F23)</f>
        <v>163132</v>
      </c>
      <c r="G7" s="33">
        <v>18756</v>
      </c>
      <c r="H7" s="34">
        <f>SUM(H8:H23)</f>
        <v>75904</v>
      </c>
    </row>
    <row r="8" ht="20.25" customHeight="true" spans="1:8">
      <c r="A8" s="17" t="s">
        <v>19</v>
      </c>
      <c r="B8" s="18" t="e">
        <f>ROUND($B$7*#REF!,-2)</f>
        <v>#REF!</v>
      </c>
      <c r="C8" s="19">
        <f>ROUND($C$7*[1]困难系数法测算!B8,0)</f>
        <v>0</v>
      </c>
      <c r="D8" s="19">
        <v>0</v>
      </c>
      <c r="E8" s="19">
        <v>0</v>
      </c>
      <c r="F8" s="35">
        <f>D8-E8</f>
        <v>0</v>
      </c>
      <c r="G8" s="36">
        <f>ROUND([1]困难系数法测算!B8*$G$7,0)</f>
        <v>0</v>
      </c>
      <c r="H8" s="37">
        <f t="shared" ref="H8:H23" si="0">C8-D8-G8</f>
        <v>0</v>
      </c>
    </row>
    <row r="9" ht="20.25" customHeight="true" spans="1:8">
      <c r="A9" s="17" t="s">
        <v>20</v>
      </c>
      <c r="B9" s="18" t="e">
        <f>ROUND($B$7*#REF!,-2)</f>
        <v>#REF!</v>
      </c>
      <c r="C9" s="19">
        <f>ROUND($C$7*[1]困难系数法测算!B9,0)</f>
        <v>42865</v>
      </c>
      <c r="D9" s="19">
        <v>36540</v>
      </c>
      <c r="E9" s="19">
        <v>10251</v>
      </c>
      <c r="F9" s="35">
        <f t="shared" ref="F9:F23" si="1">D9-E9</f>
        <v>26289</v>
      </c>
      <c r="G9" s="36">
        <v>2450</v>
      </c>
      <c r="H9" s="37">
        <f t="shared" si="0"/>
        <v>3875</v>
      </c>
    </row>
    <row r="10" ht="20.25" customHeight="true" spans="1:8">
      <c r="A10" s="17" t="s">
        <v>21</v>
      </c>
      <c r="B10" s="18" t="e">
        <f>ROUND($B$7*#REF!,-2)</f>
        <v>#REF!</v>
      </c>
      <c r="C10" s="19">
        <f>ROUND($C$7*[1]困难系数法测算!B10,0)</f>
        <v>43743</v>
      </c>
      <c r="D10" s="19">
        <v>35210</v>
      </c>
      <c r="E10" s="19">
        <v>10299</v>
      </c>
      <c r="F10" s="35">
        <f t="shared" si="1"/>
        <v>24911</v>
      </c>
      <c r="G10" s="36">
        <v>2494</v>
      </c>
      <c r="H10" s="37">
        <f t="shared" si="0"/>
        <v>6039</v>
      </c>
    </row>
    <row r="11" ht="20.25" customHeight="true" spans="1:8">
      <c r="A11" s="17" t="s">
        <v>22</v>
      </c>
      <c r="B11" s="18" t="e">
        <f>ROUND($B$7*#REF!,-2)</f>
        <v>#REF!</v>
      </c>
      <c r="C11" s="19">
        <f>ROUND($C$7*[1]困难系数法测算!B11,0)</f>
        <v>0</v>
      </c>
      <c r="D11" s="19">
        <v>0</v>
      </c>
      <c r="E11" s="19">
        <v>0</v>
      </c>
      <c r="F11" s="35">
        <f t="shared" si="1"/>
        <v>0</v>
      </c>
      <c r="G11" s="36">
        <f>ROUND([1]困难系数法测算!B11*$G$7,0)</f>
        <v>0</v>
      </c>
      <c r="H11" s="37">
        <f t="shared" si="0"/>
        <v>0</v>
      </c>
    </row>
    <row r="12" ht="20.25" customHeight="true" spans="1:8">
      <c r="A12" s="17" t="s">
        <v>23</v>
      </c>
      <c r="B12" s="18" t="e">
        <f>ROUND($B$7*#REF!,-2)</f>
        <v>#REF!</v>
      </c>
      <c r="C12" s="19">
        <f>ROUND($C$7*[1]困难系数法测算!B12,0)</f>
        <v>26888</v>
      </c>
      <c r="D12" s="19">
        <v>21350</v>
      </c>
      <c r="E12" s="19">
        <v>8436</v>
      </c>
      <c r="F12" s="35">
        <f t="shared" si="1"/>
        <v>12914</v>
      </c>
      <c r="G12" s="36">
        <v>1753</v>
      </c>
      <c r="H12" s="37">
        <f t="shared" si="0"/>
        <v>3785</v>
      </c>
    </row>
    <row r="13" ht="20.25" customHeight="true" spans="1:8">
      <c r="A13" s="17" t="s">
        <v>24</v>
      </c>
      <c r="B13" s="18" t="e">
        <f>ROUND($B$7*#REF!,-2)</f>
        <v>#REF!</v>
      </c>
      <c r="C13" s="19">
        <f>ROUND($C$7*[1]困难系数法测算!B13,0)</f>
        <v>38376</v>
      </c>
      <c r="D13" s="19">
        <v>30870</v>
      </c>
      <c r="E13" s="19">
        <v>8226</v>
      </c>
      <c r="F13" s="35">
        <f t="shared" si="1"/>
        <v>22644</v>
      </c>
      <c r="G13" s="36">
        <v>2076</v>
      </c>
      <c r="H13" s="37">
        <f t="shared" si="0"/>
        <v>5430</v>
      </c>
    </row>
    <row r="14" ht="20.25" customHeight="true" spans="1:8">
      <c r="A14" s="17" t="s">
        <v>25</v>
      </c>
      <c r="B14" s="18" t="e">
        <f>ROUND($B$7*#REF!,-2)</f>
        <v>#REF!</v>
      </c>
      <c r="C14" s="19">
        <f>ROUND($C$7*[1]困难系数法测算!B14,0)</f>
        <v>0</v>
      </c>
      <c r="D14" s="19">
        <v>0</v>
      </c>
      <c r="E14" s="19">
        <v>0</v>
      </c>
      <c r="F14" s="35">
        <f t="shared" si="1"/>
        <v>0</v>
      </c>
      <c r="G14" s="36">
        <f>ROUND([1]困难系数法测算!B14*$G$7,0)</f>
        <v>0</v>
      </c>
      <c r="H14" s="37">
        <f t="shared" si="0"/>
        <v>0</v>
      </c>
    </row>
    <row r="15" ht="20.25" customHeight="true" spans="1:8">
      <c r="A15" s="17" t="s">
        <v>26</v>
      </c>
      <c r="B15" s="18" t="e">
        <f>ROUND($B$7*#REF!,-2)</f>
        <v>#REF!</v>
      </c>
      <c r="C15" s="19">
        <f>ROUND($C$7*[1]困难系数法测算!B15,0)</f>
        <v>0</v>
      </c>
      <c r="D15" s="19">
        <v>0</v>
      </c>
      <c r="E15" s="19">
        <v>0</v>
      </c>
      <c r="F15" s="35">
        <f t="shared" si="1"/>
        <v>0</v>
      </c>
      <c r="G15" s="36">
        <f>ROUND([1]困难系数法测算!B15*$G$7,0)</f>
        <v>0</v>
      </c>
      <c r="H15" s="37">
        <f t="shared" si="0"/>
        <v>0</v>
      </c>
    </row>
    <row r="16" ht="20.25" customHeight="true" spans="1:8">
      <c r="A16" s="17" t="s">
        <v>27</v>
      </c>
      <c r="B16" s="18" t="e">
        <f>ROUND($B$7*#REF!,-2)</f>
        <v>#REF!</v>
      </c>
      <c r="C16" s="19">
        <f>ROUND($C$7*[1]困难系数法测算!B16,0)</f>
        <v>0</v>
      </c>
      <c r="D16" s="19">
        <v>0</v>
      </c>
      <c r="E16" s="19">
        <v>0</v>
      </c>
      <c r="F16" s="35">
        <f t="shared" si="1"/>
        <v>0</v>
      </c>
      <c r="G16" s="36">
        <f>ROUND([1]困难系数法测算!B16*$G$7,0)</f>
        <v>0</v>
      </c>
      <c r="H16" s="37">
        <f t="shared" si="0"/>
        <v>0</v>
      </c>
    </row>
    <row r="17" ht="20.25" customHeight="true" spans="1:8">
      <c r="A17" s="17" t="s">
        <v>28</v>
      </c>
      <c r="B17" s="18" t="e">
        <f>ROUND($B$7*#REF!,-2)</f>
        <v>#REF!</v>
      </c>
      <c r="C17" s="19">
        <f>ROUND($C$7*[1]困难系数法测算!B17,0)</f>
        <v>0</v>
      </c>
      <c r="D17" s="19">
        <v>0</v>
      </c>
      <c r="E17" s="19">
        <v>0</v>
      </c>
      <c r="F17" s="35">
        <f t="shared" si="1"/>
        <v>0</v>
      </c>
      <c r="G17" s="36">
        <f>ROUND([1]困难系数法测算!B17*$G$7,0)</f>
        <v>0</v>
      </c>
      <c r="H17" s="37">
        <f t="shared" si="0"/>
        <v>0</v>
      </c>
    </row>
    <row r="18" ht="20.25" customHeight="true" spans="1:8">
      <c r="A18" s="17" t="s">
        <v>29</v>
      </c>
      <c r="B18" s="18" t="e">
        <f>ROUND($B$7*#REF!,-2)</f>
        <v>#REF!</v>
      </c>
      <c r="C18" s="19">
        <f>ROUND($C$7*[1]困难系数法测算!B18,0)</f>
        <v>0</v>
      </c>
      <c r="D18" s="19">
        <v>0</v>
      </c>
      <c r="E18" s="19">
        <v>0</v>
      </c>
      <c r="F18" s="35">
        <f t="shared" si="1"/>
        <v>0</v>
      </c>
      <c r="G18" s="36">
        <f>ROUND([1]困难系数法测算!B18*$G$7,0)</f>
        <v>0</v>
      </c>
      <c r="H18" s="37">
        <f t="shared" si="0"/>
        <v>0</v>
      </c>
    </row>
    <row r="19" ht="20.25" customHeight="true" spans="1:8">
      <c r="A19" s="17" t="s">
        <v>30</v>
      </c>
      <c r="B19" s="18" t="e">
        <f>ROUND($B$7*#REF!,-2)</f>
        <v>#REF!</v>
      </c>
      <c r="C19" s="19">
        <f>ROUND($C$7*[1]困难系数法测算!B19,0)</f>
        <v>27486</v>
      </c>
      <c r="D19" s="19">
        <v>10360</v>
      </c>
      <c r="E19" s="19">
        <v>1522</v>
      </c>
      <c r="F19" s="35">
        <f t="shared" si="1"/>
        <v>8838</v>
      </c>
      <c r="G19" s="36">
        <v>2906</v>
      </c>
      <c r="H19" s="37">
        <f t="shared" si="0"/>
        <v>14220</v>
      </c>
    </row>
    <row r="20" ht="20.25" customHeight="true" spans="1:8">
      <c r="A20" s="17" t="s">
        <v>31</v>
      </c>
      <c r="B20" s="18" t="e">
        <f>ROUND($B$7*#REF!,-2)</f>
        <v>#REF!</v>
      </c>
      <c r="C20" s="19">
        <f>ROUND($C$7*[1]困难系数法测算!B20,0)-1</f>
        <v>97271</v>
      </c>
      <c r="D20" s="19">
        <v>66850</v>
      </c>
      <c r="E20" s="19">
        <v>15928</v>
      </c>
      <c r="F20" s="35">
        <f t="shared" si="1"/>
        <v>50922</v>
      </c>
      <c r="G20" s="36">
        <v>5406</v>
      </c>
      <c r="H20" s="37">
        <f t="shared" si="0"/>
        <v>25015</v>
      </c>
    </row>
    <row r="21" ht="20.25" customHeight="true" spans="1:8">
      <c r="A21" s="17" t="s">
        <v>32</v>
      </c>
      <c r="B21" s="18" t="e">
        <f>ROUND($B$7*#REF!,-2)</f>
        <v>#REF!</v>
      </c>
      <c r="C21" s="19">
        <f>ROUND($C$7*[1]困难系数法测算!B21,0)+1</f>
        <v>39371</v>
      </c>
      <c r="D21" s="19">
        <v>20160</v>
      </c>
      <c r="E21" s="19">
        <v>3546</v>
      </c>
      <c r="F21" s="35">
        <f t="shared" si="1"/>
        <v>16614</v>
      </c>
      <c r="G21" s="36">
        <v>1671</v>
      </c>
      <c r="H21" s="37">
        <f t="shared" si="0"/>
        <v>17540</v>
      </c>
    </row>
    <row r="22" ht="20.25" customHeight="true" spans="1:8">
      <c r="A22" s="17" t="s">
        <v>33</v>
      </c>
      <c r="B22" s="18" t="e">
        <f>ROUND($B$7*#REF!,-2)</f>
        <v>#REF!</v>
      </c>
      <c r="C22" s="19">
        <f>ROUND($C$7*[1]困难系数法测算!B22,0)</f>
        <v>0</v>
      </c>
      <c r="D22" s="19">
        <v>0</v>
      </c>
      <c r="E22" s="19">
        <v>0</v>
      </c>
      <c r="F22" s="35">
        <f t="shared" si="1"/>
        <v>0</v>
      </c>
      <c r="G22" s="36">
        <f>ROUND([1]困难系数法测算!B22*$G$7,0)</f>
        <v>0</v>
      </c>
      <c r="H22" s="37">
        <f t="shared" si="0"/>
        <v>0</v>
      </c>
    </row>
    <row r="23" ht="20.25" customHeight="true" spans="1:8">
      <c r="A23" s="20" t="s">
        <v>34</v>
      </c>
      <c r="B23" s="21" t="e">
        <f>ROUND($B$7*#REF!,-2)</f>
        <v>#REF!</v>
      </c>
      <c r="C23" s="22">
        <f>ROUND($C$7*[1]困难系数法测算!B23,0)</f>
        <v>0</v>
      </c>
      <c r="D23" s="22">
        <v>0</v>
      </c>
      <c r="E23" s="22">
        <v>0</v>
      </c>
      <c r="F23" s="38">
        <f t="shared" si="1"/>
        <v>0</v>
      </c>
      <c r="G23" s="39">
        <f>ROUND([1]困难系数法测算!B23*$G$7,0)</f>
        <v>0</v>
      </c>
      <c r="H23" s="40">
        <f t="shared" si="0"/>
        <v>0</v>
      </c>
    </row>
    <row r="24" ht="18.75" customHeight="true" spans="1:8">
      <c r="A24" s="23"/>
      <c r="B24" s="24"/>
      <c r="C24" s="25"/>
      <c r="D24" s="25"/>
      <c r="E24" s="25"/>
      <c r="F24" s="25"/>
      <c r="G24" s="25"/>
      <c r="H24" s="25"/>
    </row>
    <row r="25" ht="18.75" customHeight="true" spans="1:8">
      <c r="A25" s="23"/>
      <c r="B25" s="24"/>
      <c r="C25" s="25"/>
      <c r="D25" s="25"/>
      <c r="E25" s="25"/>
      <c r="F25" s="25"/>
      <c r="G25" s="25"/>
      <c r="H25" s="25"/>
    </row>
    <row r="26" ht="18.75" customHeight="true" spans="1:8">
      <c r="A26" s="23"/>
      <c r="B26" s="23"/>
      <c r="C26" s="23"/>
      <c r="D26" s="23"/>
      <c r="E26" s="23"/>
      <c r="F26" s="23"/>
      <c r="G26" s="23"/>
      <c r="H26" s="23"/>
    </row>
    <row r="28" spans="1:1">
      <c r="A28" s="26"/>
    </row>
  </sheetData>
  <mergeCells count="8">
    <mergeCell ref="A2:H2"/>
    <mergeCell ref="D4:F4"/>
    <mergeCell ref="A26:H26"/>
    <mergeCell ref="A4:A6"/>
    <mergeCell ref="B4:B5"/>
    <mergeCell ref="C4:C5"/>
    <mergeCell ref="G4:G5"/>
    <mergeCell ref="H4:H5"/>
  </mergeCells>
  <printOptions horizontalCentered="true" verticalCentered="true"/>
  <pageMargins left="0.31496062992126" right="0.31496062992126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2、2021年资金分配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2006-09-16T16:00:00Z</dcterms:created>
  <dcterms:modified xsi:type="dcterms:W3CDTF">2021-11-30T16:08:21Z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